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8_{9E1103B9-68C7-43CC-A5A8-A492421AF0DA}" xr6:coauthVersionLast="45" xr6:coauthVersionMax="45" xr10:uidLastSave="{00000000-0000-0000-0000-000000000000}"/>
  <bookViews>
    <workbookView xWindow="4035" yWindow="3540" windowWidth="21495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6" i="1" l="1"/>
  <c r="H146" i="1"/>
  <c r="I146" i="1"/>
  <c r="J146" i="1"/>
  <c r="K146" i="1"/>
  <c r="G147" i="1"/>
  <c r="H147" i="1"/>
  <c r="I147" i="1"/>
  <c r="J147" i="1"/>
  <c r="K147" i="1"/>
  <c r="F147" i="1"/>
  <c r="F146" i="1"/>
  <c r="G115" i="1"/>
  <c r="H115" i="1"/>
  <c r="I115" i="1"/>
  <c r="J115" i="1"/>
  <c r="K115" i="1"/>
  <c r="G116" i="1"/>
  <c r="H116" i="1"/>
  <c r="I116" i="1"/>
  <c r="J116" i="1"/>
  <c r="K116" i="1"/>
  <c r="F116" i="1"/>
  <c r="F115" i="1"/>
  <c r="F74" i="1"/>
  <c r="F75" i="1"/>
  <c r="K75" i="1"/>
  <c r="J75" i="1"/>
  <c r="I75" i="1"/>
  <c r="H75" i="1"/>
  <c r="G75" i="1"/>
  <c r="K74" i="1"/>
  <c r="J74" i="1"/>
  <c r="I74" i="1"/>
  <c r="H74" i="1"/>
  <c r="G74" i="1"/>
  <c r="G89" i="1"/>
  <c r="H89" i="1"/>
  <c r="I89" i="1"/>
  <c r="J89" i="1"/>
  <c r="K89" i="1"/>
  <c r="G90" i="1"/>
  <c r="H90" i="1"/>
  <c r="I90" i="1"/>
  <c r="J90" i="1"/>
  <c r="K90" i="1"/>
  <c r="F90" i="1"/>
  <c r="F89" i="1"/>
  <c r="F48" i="1"/>
  <c r="F15" i="1"/>
  <c r="G28" i="1"/>
  <c r="H28" i="1"/>
  <c r="I28" i="1"/>
  <c r="J28" i="1"/>
  <c r="K28" i="1"/>
  <c r="G29" i="1"/>
  <c r="H29" i="1"/>
  <c r="I29" i="1"/>
  <c r="J29" i="1"/>
  <c r="K29" i="1"/>
  <c r="F28" i="1"/>
  <c r="F29" i="1"/>
  <c r="K16" i="1"/>
  <c r="J16" i="1"/>
  <c r="I16" i="1"/>
  <c r="H16" i="1"/>
  <c r="G16" i="1"/>
  <c r="F16" i="1"/>
  <c r="K15" i="1"/>
  <c r="J15" i="1"/>
  <c r="I15" i="1"/>
  <c r="H15" i="1"/>
  <c r="G15" i="1"/>
  <c r="F61" i="1"/>
  <c r="K49" i="1"/>
  <c r="J49" i="1"/>
  <c r="I49" i="1"/>
  <c r="H49" i="1"/>
  <c r="G49" i="1"/>
  <c r="F49" i="1"/>
  <c r="K48" i="1"/>
  <c r="J48" i="1"/>
  <c r="I48" i="1"/>
  <c r="H48" i="1"/>
  <c r="G48" i="1"/>
  <c r="K62" i="1"/>
  <c r="J62" i="1"/>
  <c r="I62" i="1"/>
  <c r="H62" i="1"/>
  <c r="G62" i="1"/>
  <c r="F62" i="1"/>
  <c r="K61" i="1"/>
  <c r="J61" i="1"/>
  <c r="I61" i="1"/>
  <c r="H61" i="1"/>
  <c r="G61" i="1"/>
</calcChain>
</file>

<file path=xl/sharedStrings.xml><?xml version="1.0" encoding="utf-8"?>
<sst xmlns="http://schemas.openxmlformats.org/spreadsheetml/2006/main" count="716" uniqueCount="72">
  <si>
    <t>WT</t>
  </si>
  <si>
    <t>M</t>
  </si>
  <si>
    <t>Mouse</t>
  </si>
  <si>
    <t>Sex</t>
  </si>
  <si>
    <t>No stim</t>
  </si>
  <si>
    <t>80 dB</t>
  </si>
  <si>
    <t>90 dB</t>
  </si>
  <si>
    <t>100 dB</t>
  </si>
  <si>
    <t>110 dB</t>
  </si>
  <si>
    <t>120 dB</t>
  </si>
  <si>
    <t>Chd8</t>
  </si>
  <si>
    <t>H2KbDb</t>
  </si>
  <si>
    <t>Fmr1</t>
  </si>
  <si>
    <t>4746 #5 rump</t>
  </si>
  <si>
    <t>4747 #7 tip</t>
  </si>
  <si>
    <t>4978 #5 tip</t>
  </si>
  <si>
    <t>4979 #10 none</t>
  </si>
  <si>
    <t>4980 #6 rump</t>
  </si>
  <si>
    <t>4981 #9 none</t>
  </si>
  <si>
    <t>4768 #4 rump</t>
  </si>
  <si>
    <t>4769 #7 tip</t>
  </si>
  <si>
    <t>4831 #4 tip</t>
  </si>
  <si>
    <t>4838 #2 rump</t>
  </si>
  <si>
    <t>Grin2b</t>
  </si>
  <si>
    <t>Cntnap2</t>
  </si>
  <si>
    <t>Nord 2015</t>
  </si>
  <si>
    <t>McAllister 2016</t>
  </si>
  <si>
    <t>4889</t>
  </si>
  <si>
    <t>F</t>
  </si>
  <si>
    <t>4892</t>
  </si>
  <si>
    <t>4900</t>
  </si>
  <si>
    <t>4913</t>
  </si>
  <si>
    <t>4917</t>
  </si>
  <si>
    <t>4929</t>
  </si>
  <si>
    <t>4930</t>
  </si>
  <si>
    <t>4947</t>
  </si>
  <si>
    <t>4952</t>
  </si>
  <si>
    <t>4953</t>
  </si>
  <si>
    <t>4954</t>
  </si>
  <si>
    <t>4890</t>
  </si>
  <si>
    <t>4891</t>
  </si>
  <si>
    <t>4919</t>
  </si>
  <si>
    <t>4923</t>
  </si>
  <si>
    <t>4926</t>
  </si>
  <si>
    <t>4938</t>
  </si>
  <si>
    <t>4939</t>
  </si>
  <si>
    <t>4949</t>
  </si>
  <si>
    <t>4950</t>
  </si>
  <si>
    <t>4948</t>
  </si>
  <si>
    <t>Simo 2017</t>
  </si>
  <si>
    <t>Arid1b</t>
  </si>
  <si>
    <t>Experimenter</t>
  </si>
  <si>
    <t>Project PI</t>
  </si>
  <si>
    <t>Crawley 2014-15</t>
  </si>
  <si>
    <t>Petkova</t>
  </si>
  <si>
    <t>Silverman 2018</t>
  </si>
  <si>
    <t>Group</t>
  </si>
  <si>
    <t>C57B/5NJ</t>
  </si>
  <si>
    <t>Acoustic Startle Scores, Mouse Behavior Core, MIND Institute IDDRC, University of California, Davis</t>
  </si>
  <si>
    <t>Mean</t>
  </si>
  <si>
    <t>Standard Error</t>
  </si>
  <si>
    <t>Franzetti, Pride, Silverman, Crawley, 2020</t>
  </si>
  <si>
    <t>Shank3B</t>
  </si>
  <si>
    <t>Mutation/ treatment</t>
  </si>
  <si>
    <t>Genetic Background</t>
  </si>
  <si>
    <t>Rbx2</t>
  </si>
  <si>
    <t>FVB/Ant</t>
  </si>
  <si>
    <t>C57BL/6J</t>
  </si>
  <si>
    <t>C57BL/6J.C57BL/6N</t>
  </si>
  <si>
    <t>C57BL/6N</t>
  </si>
  <si>
    <t>C57B6/N.129</t>
  </si>
  <si>
    <t>Chenaux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</si>
</sst>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01F1E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A0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2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164" fontId="20" fillId="0" borderId="14" xfId="0" applyNumberFormat="1" applyFont="1" applyFill="1" applyBorder="1" applyAlignment="1">
      <alignment horizontal="center"/>
    </xf>
    <xf numFmtId="2" fontId="21" fillId="0" borderId="10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2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 wrapText="1"/>
    </xf>
    <xf numFmtId="0" fontId="20" fillId="0" borderId="31" xfId="0" applyFont="1" applyFill="1" applyBorder="1" applyAlignment="1">
      <alignment horizontal="center"/>
    </xf>
    <xf numFmtId="2" fontId="21" fillId="0" borderId="0" xfId="6" applyNumberFormat="1" applyFont="1" applyFill="1" applyBorder="1" applyAlignment="1">
      <alignment horizontal="center"/>
    </xf>
    <xf numFmtId="0" fontId="20" fillId="33" borderId="32" xfId="0" applyFont="1" applyFill="1" applyBorder="1" applyAlignment="1">
      <alignment horizontal="center"/>
    </xf>
    <xf numFmtId="0" fontId="20" fillId="34" borderId="32" xfId="0" applyFont="1" applyFill="1" applyBorder="1" applyAlignment="1">
      <alignment horizontal="center"/>
    </xf>
    <xf numFmtId="0" fontId="20" fillId="35" borderId="32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36" borderId="32" xfId="0" applyFont="1" applyFill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37" borderId="32" xfId="0" applyFont="1" applyFill="1" applyBorder="1" applyAlignment="1">
      <alignment horizontal="center"/>
    </xf>
    <xf numFmtId="0" fontId="20" fillId="38" borderId="32" xfId="0" applyFont="1" applyFill="1" applyBorder="1" applyAlignment="1">
      <alignment horizontal="center"/>
    </xf>
    <xf numFmtId="0" fontId="20" fillId="39" borderId="32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19" fillId="0" borderId="26" xfId="0" applyNumberFormat="1" applyFont="1" applyFill="1" applyBorder="1" applyAlignment="1">
      <alignment horizontal="center"/>
    </xf>
    <xf numFmtId="2" fontId="19" fillId="0" borderId="27" xfId="0" applyNumberFormat="1" applyFont="1" applyFill="1" applyBorder="1" applyAlignment="1">
      <alignment horizontal="center"/>
    </xf>
    <xf numFmtId="2" fontId="19" fillId="0" borderId="28" xfId="0" applyNumberFormat="1" applyFont="1" applyFill="1" applyBorder="1" applyAlignment="1">
      <alignment horizontal="center"/>
    </xf>
    <xf numFmtId="2" fontId="21" fillId="0" borderId="16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14" xfId="6" applyNumberFormat="1" applyFont="1" applyFill="1" applyBorder="1" applyAlignment="1">
      <alignment horizontal="center"/>
    </xf>
    <xf numFmtId="2" fontId="21" fillId="0" borderId="10" xfId="6" applyNumberFormat="1" applyFont="1" applyFill="1" applyBorder="1" applyAlignment="1">
      <alignment horizontal="center"/>
    </xf>
    <xf numFmtId="2" fontId="19" fillId="0" borderId="0" xfId="0" applyNumberFormat="1" applyFont="1" applyFill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2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DDDD"/>
      <color rgb="FFF5E6C1"/>
      <color rgb="FFFFD1D1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tabSelected="1" zoomScaleNormal="100" workbookViewId="0">
      <pane ySplit="2" topLeftCell="A38" activePane="bottomLeft" state="frozen"/>
      <selection pane="bottomLeft" activeCell="L48" sqref="L48"/>
    </sheetView>
  </sheetViews>
  <sheetFormatPr defaultColWidth="9" defaultRowHeight="14.25" x14ac:dyDescent="0.2"/>
  <cols>
    <col min="1" max="1" width="15.85546875" style="2" customWidth="1"/>
    <col min="2" max="2" width="12" style="2" customWidth="1"/>
    <col min="3" max="3" width="13" style="2" customWidth="1"/>
    <col min="4" max="4" width="21.5703125" style="2" customWidth="1"/>
    <col min="5" max="5" width="11.85546875" style="2" customWidth="1"/>
    <col min="6" max="6" width="9" style="2"/>
    <col min="7" max="7" width="12.7109375" style="2" customWidth="1"/>
    <col min="8" max="8" width="13.28515625" style="2" customWidth="1"/>
    <col min="9" max="9" width="12.5703125" style="2" customWidth="1"/>
    <col min="10" max="10" width="12.42578125" style="2" customWidth="1"/>
    <col min="11" max="11" width="12" style="2" customWidth="1"/>
    <col min="12" max="12" width="15.42578125" style="2" customWidth="1"/>
    <col min="13" max="13" width="18.85546875" style="2" customWidth="1"/>
    <col min="14" max="16384" width="9" style="2"/>
  </cols>
  <sheetData>
    <row r="1" spans="1:13" s="1" customFormat="1" ht="21.75" customHeight="1" thickBot="1" x14ac:dyDescent="0.35">
      <c r="A1" s="36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29.25" thickBot="1" x14ac:dyDescent="0.25">
      <c r="A2" s="21" t="s">
        <v>2</v>
      </c>
      <c r="B2" s="22" t="s">
        <v>3</v>
      </c>
      <c r="C2" s="23" t="s">
        <v>63</v>
      </c>
      <c r="D2" s="23" t="s">
        <v>64</v>
      </c>
      <c r="E2" s="22" t="s">
        <v>56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51</v>
      </c>
      <c r="M2" s="24" t="s">
        <v>52</v>
      </c>
    </row>
    <row r="3" spans="1:13" x14ac:dyDescent="0.2">
      <c r="A3" s="3" t="s">
        <v>13</v>
      </c>
      <c r="B3" s="4" t="s">
        <v>1</v>
      </c>
      <c r="C3" s="4" t="s">
        <v>12</v>
      </c>
      <c r="D3" s="4" t="s">
        <v>66</v>
      </c>
      <c r="E3" s="4" t="s">
        <v>0</v>
      </c>
      <c r="F3" s="4">
        <v>7.5</v>
      </c>
      <c r="G3" s="4">
        <v>7.5</v>
      </c>
      <c r="H3" s="4">
        <v>18</v>
      </c>
      <c r="I3" s="4">
        <v>149.83333333333334</v>
      </c>
      <c r="J3" s="4">
        <v>536.16666666666663</v>
      </c>
      <c r="K3" s="4">
        <v>906.66666666666663</v>
      </c>
      <c r="L3" s="4"/>
      <c r="M3" s="5" t="s">
        <v>53</v>
      </c>
    </row>
    <row r="4" spans="1:13" x14ac:dyDescent="0.2">
      <c r="A4" s="6" t="s">
        <v>14</v>
      </c>
      <c r="B4" s="7" t="s">
        <v>1</v>
      </c>
      <c r="C4" s="7" t="s">
        <v>12</v>
      </c>
      <c r="D4" s="7" t="s">
        <v>66</v>
      </c>
      <c r="E4" s="7" t="s">
        <v>0</v>
      </c>
      <c r="F4" s="7">
        <v>22.166666666666668</v>
      </c>
      <c r="G4" s="7">
        <v>18.166666666666668</v>
      </c>
      <c r="H4" s="7">
        <v>26.833333333333332</v>
      </c>
      <c r="I4" s="7">
        <v>51.166666666666664</v>
      </c>
      <c r="J4" s="7">
        <v>870.5</v>
      </c>
      <c r="K4" s="7">
        <v>550.83333333333337</v>
      </c>
      <c r="L4" s="7"/>
      <c r="M4" s="8" t="s">
        <v>53</v>
      </c>
    </row>
    <row r="5" spans="1:13" x14ac:dyDescent="0.2">
      <c r="A5" s="6" t="s">
        <v>15</v>
      </c>
      <c r="B5" s="7" t="s">
        <v>1</v>
      </c>
      <c r="C5" s="7" t="s">
        <v>12</v>
      </c>
      <c r="D5" s="7" t="s">
        <v>66</v>
      </c>
      <c r="E5" s="7" t="s">
        <v>0</v>
      </c>
      <c r="F5" s="7">
        <v>23.833333333333332</v>
      </c>
      <c r="G5" s="7">
        <v>19.833333333333332</v>
      </c>
      <c r="H5" s="7">
        <v>26</v>
      </c>
      <c r="I5" s="7">
        <v>40.666666666666664</v>
      </c>
      <c r="J5" s="7">
        <v>349.16666666666669</v>
      </c>
      <c r="K5" s="7">
        <v>653.66666666666663</v>
      </c>
      <c r="L5" s="7"/>
      <c r="M5" s="8" t="s">
        <v>53</v>
      </c>
    </row>
    <row r="6" spans="1:13" x14ac:dyDescent="0.2">
      <c r="A6" s="6" t="s">
        <v>16</v>
      </c>
      <c r="B6" s="7" t="s">
        <v>1</v>
      </c>
      <c r="C6" s="7" t="s">
        <v>12</v>
      </c>
      <c r="D6" s="7" t="s">
        <v>66</v>
      </c>
      <c r="E6" s="7" t="s">
        <v>0</v>
      </c>
      <c r="F6" s="7">
        <v>12.5</v>
      </c>
      <c r="G6" s="7">
        <v>12.5</v>
      </c>
      <c r="H6" s="7">
        <v>17.333333333333332</v>
      </c>
      <c r="I6" s="7">
        <v>39</v>
      </c>
      <c r="J6" s="7">
        <v>428.83333333333331</v>
      </c>
      <c r="K6" s="7">
        <v>809.83333333333337</v>
      </c>
      <c r="L6" s="7"/>
      <c r="M6" s="8" t="s">
        <v>53</v>
      </c>
    </row>
    <row r="7" spans="1:13" x14ac:dyDescent="0.2">
      <c r="A7" s="6" t="s">
        <v>17</v>
      </c>
      <c r="B7" s="7" t="s">
        <v>1</v>
      </c>
      <c r="C7" s="7" t="s">
        <v>12</v>
      </c>
      <c r="D7" s="7" t="s">
        <v>66</v>
      </c>
      <c r="E7" s="7" t="s">
        <v>0</v>
      </c>
      <c r="F7" s="7">
        <v>14.166666666666666</v>
      </c>
      <c r="G7" s="7">
        <v>10.833333333333334</v>
      </c>
      <c r="H7" s="7">
        <v>24.5</v>
      </c>
      <c r="I7" s="7">
        <v>26</v>
      </c>
      <c r="J7" s="7">
        <v>317.33333333333331</v>
      </c>
      <c r="K7" s="7">
        <v>833.33333333333337</v>
      </c>
      <c r="L7" s="7"/>
      <c r="M7" s="8" t="s">
        <v>53</v>
      </c>
    </row>
    <row r="8" spans="1:13" x14ac:dyDescent="0.2">
      <c r="A8" s="6" t="s">
        <v>18</v>
      </c>
      <c r="B8" s="7" t="s">
        <v>1</v>
      </c>
      <c r="C8" s="7" t="s">
        <v>12</v>
      </c>
      <c r="D8" s="7" t="s">
        <v>66</v>
      </c>
      <c r="E8" s="7" t="s">
        <v>0</v>
      </c>
      <c r="F8" s="7">
        <v>18</v>
      </c>
      <c r="G8" s="7">
        <v>13.333333333333334</v>
      </c>
      <c r="H8" s="7">
        <v>22</v>
      </c>
      <c r="I8" s="7">
        <v>72.333333333333329</v>
      </c>
      <c r="J8" s="7">
        <v>401.33333333333331</v>
      </c>
      <c r="K8" s="7">
        <v>948.66666666666663</v>
      </c>
      <c r="L8" s="7"/>
      <c r="M8" s="8" t="s">
        <v>53</v>
      </c>
    </row>
    <row r="9" spans="1:13" x14ac:dyDescent="0.2">
      <c r="A9" s="6" t="s">
        <v>19</v>
      </c>
      <c r="B9" s="7" t="s">
        <v>1</v>
      </c>
      <c r="C9" s="7" t="s">
        <v>12</v>
      </c>
      <c r="D9" s="7" t="s">
        <v>66</v>
      </c>
      <c r="E9" s="7" t="s">
        <v>0</v>
      </c>
      <c r="F9" s="7">
        <v>14.166666666666666</v>
      </c>
      <c r="G9" s="7">
        <v>11.666666666666666</v>
      </c>
      <c r="H9" s="7">
        <v>23.166666666666668</v>
      </c>
      <c r="I9" s="7">
        <v>100</v>
      </c>
      <c r="J9" s="7">
        <v>598.83333333333337</v>
      </c>
      <c r="K9" s="7">
        <v>1240.3333333333333</v>
      </c>
      <c r="L9" s="7"/>
      <c r="M9" s="8" t="s">
        <v>53</v>
      </c>
    </row>
    <row r="10" spans="1:13" x14ac:dyDescent="0.2">
      <c r="A10" s="6" t="s">
        <v>20</v>
      </c>
      <c r="B10" s="7" t="s">
        <v>1</v>
      </c>
      <c r="C10" s="7" t="s">
        <v>12</v>
      </c>
      <c r="D10" s="7" t="s">
        <v>66</v>
      </c>
      <c r="E10" s="7" t="s">
        <v>0</v>
      </c>
      <c r="F10" s="7">
        <v>32</v>
      </c>
      <c r="G10" s="7">
        <v>39</v>
      </c>
      <c r="H10" s="7">
        <v>40</v>
      </c>
      <c r="I10" s="7">
        <v>50.5</v>
      </c>
      <c r="J10" s="7">
        <v>138.33333333333334</v>
      </c>
      <c r="K10" s="7">
        <v>349.83333333333331</v>
      </c>
      <c r="L10" s="7"/>
      <c r="M10" s="8" t="s">
        <v>53</v>
      </c>
    </row>
    <row r="11" spans="1:13" x14ac:dyDescent="0.2">
      <c r="A11" s="6" t="s">
        <v>21</v>
      </c>
      <c r="B11" s="7" t="s">
        <v>1</v>
      </c>
      <c r="C11" s="7" t="s">
        <v>12</v>
      </c>
      <c r="D11" s="7" t="s">
        <v>66</v>
      </c>
      <c r="E11" s="7" t="s">
        <v>0</v>
      </c>
      <c r="F11" s="7">
        <v>21.333333333333332</v>
      </c>
      <c r="G11" s="7">
        <v>15.666666666666666</v>
      </c>
      <c r="H11" s="7">
        <v>44.666666666666664</v>
      </c>
      <c r="I11" s="7">
        <v>43.833333333333336</v>
      </c>
      <c r="J11" s="7">
        <v>449.16666666666669</v>
      </c>
      <c r="K11" s="7">
        <v>1770.8333333333333</v>
      </c>
      <c r="L11" s="7"/>
      <c r="M11" s="8" t="s">
        <v>53</v>
      </c>
    </row>
    <row r="12" spans="1:13" x14ac:dyDescent="0.2">
      <c r="A12" s="6" t="s">
        <v>22</v>
      </c>
      <c r="B12" s="7" t="s">
        <v>1</v>
      </c>
      <c r="C12" s="7" t="s">
        <v>12</v>
      </c>
      <c r="D12" s="7" t="s">
        <v>66</v>
      </c>
      <c r="E12" s="7" t="s">
        <v>0</v>
      </c>
      <c r="F12" s="7">
        <v>25.333333333333332</v>
      </c>
      <c r="G12" s="7">
        <v>13.333333333333334</v>
      </c>
      <c r="H12" s="7">
        <v>49</v>
      </c>
      <c r="I12" s="7">
        <v>65.833333333333329</v>
      </c>
      <c r="J12" s="7">
        <v>166.5</v>
      </c>
      <c r="K12" s="7">
        <v>853.83333333333337</v>
      </c>
      <c r="L12" s="7"/>
      <c r="M12" s="8" t="s">
        <v>53</v>
      </c>
    </row>
    <row r="13" spans="1:13" x14ac:dyDescent="0.2">
      <c r="A13" s="9">
        <v>648</v>
      </c>
      <c r="B13" s="7" t="s">
        <v>1</v>
      </c>
      <c r="C13" s="7" t="s">
        <v>12</v>
      </c>
      <c r="D13" s="7" t="s">
        <v>66</v>
      </c>
      <c r="E13" s="7" t="s">
        <v>0</v>
      </c>
      <c r="F13" s="7">
        <v>19.666666666666668</v>
      </c>
      <c r="G13" s="7">
        <v>11.5</v>
      </c>
      <c r="H13" s="7">
        <v>17.333333333333332</v>
      </c>
      <c r="I13" s="7">
        <v>43.333333333333336</v>
      </c>
      <c r="J13" s="7">
        <v>1018</v>
      </c>
      <c r="K13" s="7">
        <v>1041.6666666666667</v>
      </c>
      <c r="L13" s="7"/>
      <c r="M13" s="8" t="s">
        <v>53</v>
      </c>
    </row>
    <row r="14" spans="1:13" x14ac:dyDescent="0.2">
      <c r="A14" s="9">
        <v>652</v>
      </c>
      <c r="B14" s="7" t="s">
        <v>1</v>
      </c>
      <c r="C14" s="7" t="s">
        <v>12</v>
      </c>
      <c r="D14" s="7" t="s">
        <v>66</v>
      </c>
      <c r="E14" s="7" t="s">
        <v>0</v>
      </c>
      <c r="F14" s="7">
        <v>13.166666666666666</v>
      </c>
      <c r="G14" s="7">
        <v>15.666666666666666</v>
      </c>
      <c r="H14" s="7">
        <v>26.166666666666668</v>
      </c>
      <c r="I14" s="7">
        <v>21.333333333333332</v>
      </c>
      <c r="J14" s="7">
        <v>459</v>
      </c>
      <c r="K14" s="7">
        <v>560.83333333333337</v>
      </c>
      <c r="L14" s="7"/>
      <c r="M14" s="8" t="s">
        <v>53</v>
      </c>
    </row>
    <row r="15" spans="1:13" ht="15" thickBot="1" x14ac:dyDescent="0.25">
      <c r="A15" s="41" t="s">
        <v>59</v>
      </c>
      <c r="B15" s="42"/>
      <c r="C15" s="42"/>
      <c r="D15" s="10"/>
      <c r="E15" s="10"/>
      <c r="F15" s="10">
        <f>AVERAGE(F3:F14)</f>
        <v>18.652777777777779</v>
      </c>
      <c r="G15" s="10">
        <f t="shared" ref="G15:K15" si="0">AVERAGE(G3:G14)</f>
        <v>15.749999999999998</v>
      </c>
      <c r="H15" s="10">
        <f t="shared" si="0"/>
        <v>27.916666666666668</v>
      </c>
      <c r="I15" s="10">
        <f t="shared" si="0"/>
        <v>58.652777777777793</v>
      </c>
      <c r="J15" s="10">
        <f t="shared" si="0"/>
        <v>477.76388888888891</v>
      </c>
      <c r="K15" s="10">
        <f t="shared" si="0"/>
        <v>876.69444444444434</v>
      </c>
      <c r="L15" s="7"/>
      <c r="M15" s="8"/>
    </row>
    <row r="16" spans="1:13" ht="15" thickBot="1" x14ac:dyDescent="0.25">
      <c r="A16" s="39" t="s">
        <v>60</v>
      </c>
      <c r="B16" s="40"/>
      <c r="C16" s="40"/>
      <c r="D16" s="11"/>
      <c r="E16" s="11"/>
      <c r="F16" s="11">
        <f>(_xlfn.STDEV.P(F3:F14)/SQRT(12))</f>
        <v>1.8693287001206187</v>
      </c>
      <c r="G16" s="11">
        <f t="shared" ref="G16:K16" si="1">(_xlfn.STDEV.P(G3:G14)/SQRT(12))</f>
        <v>2.2240877586158097</v>
      </c>
      <c r="H16" s="11">
        <f t="shared" si="1"/>
        <v>2.9704368989039946</v>
      </c>
      <c r="I16" s="11">
        <f t="shared" si="1"/>
        <v>9.8628413648955391</v>
      </c>
      <c r="J16" s="11">
        <f t="shared" si="1"/>
        <v>71.099726351934436</v>
      </c>
      <c r="K16" s="11">
        <f t="shared" si="1"/>
        <v>102.23756080824988</v>
      </c>
      <c r="L16" s="12"/>
      <c r="M16" s="26"/>
    </row>
    <row r="17" spans="1:13" ht="15" thickBo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17"/>
      <c r="M17" s="17"/>
    </row>
    <row r="18" spans="1:13" x14ac:dyDescent="0.2">
      <c r="A18" s="3">
        <v>11728</v>
      </c>
      <c r="B18" s="4" t="s">
        <v>1</v>
      </c>
      <c r="C18" s="4" t="s">
        <v>23</v>
      </c>
      <c r="D18" s="4" t="s">
        <v>67</v>
      </c>
      <c r="E18" s="4" t="s">
        <v>0</v>
      </c>
      <c r="F18" s="13">
        <v>20.5</v>
      </c>
      <c r="G18" s="13">
        <v>15</v>
      </c>
      <c r="H18" s="13">
        <v>19</v>
      </c>
      <c r="I18" s="13">
        <v>232</v>
      </c>
      <c r="J18" s="13">
        <v>1110.8333333333333</v>
      </c>
      <c r="K18" s="13">
        <v>1245</v>
      </c>
      <c r="L18" s="4"/>
      <c r="M18" s="5" t="s">
        <v>53</v>
      </c>
    </row>
    <row r="19" spans="1:13" x14ac:dyDescent="0.2">
      <c r="A19" s="6">
        <v>11735</v>
      </c>
      <c r="B19" s="7" t="s">
        <v>1</v>
      </c>
      <c r="C19" s="7" t="s">
        <v>23</v>
      </c>
      <c r="D19" s="7" t="s">
        <v>67</v>
      </c>
      <c r="E19" s="7" t="s">
        <v>0</v>
      </c>
      <c r="F19" s="7">
        <v>24.666666666666668</v>
      </c>
      <c r="G19" s="7">
        <v>23.166666666666668</v>
      </c>
      <c r="H19" s="7">
        <v>41.5</v>
      </c>
      <c r="I19" s="7">
        <v>738</v>
      </c>
      <c r="J19" s="7">
        <v>1180</v>
      </c>
      <c r="K19" s="7">
        <v>1462.3333333333333</v>
      </c>
      <c r="L19" s="7"/>
      <c r="M19" s="8" t="s">
        <v>53</v>
      </c>
    </row>
    <row r="20" spans="1:13" x14ac:dyDescent="0.2">
      <c r="A20" s="6">
        <v>11737</v>
      </c>
      <c r="B20" s="7" t="s">
        <v>1</v>
      </c>
      <c r="C20" s="7" t="s">
        <v>23</v>
      </c>
      <c r="D20" s="7" t="s">
        <v>67</v>
      </c>
      <c r="E20" s="7" t="s">
        <v>0</v>
      </c>
      <c r="F20" s="14">
        <v>16.5</v>
      </c>
      <c r="G20" s="14">
        <v>39.833333333333336</v>
      </c>
      <c r="H20" s="14">
        <v>114.83333333333333</v>
      </c>
      <c r="I20" s="14">
        <v>255.5</v>
      </c>
      <c r="J20" s="14">
        <v>619.33333333333337</v>
      </c>
      <c r="K20" s="14">
        <v>869.83333333333337</v>
      </c>
      <c r="L20" s="7"/>
      <c r="M20" s="8" t="s">
        <v>53</v>
      </c>
    </row>
    <row r="21" spans="1:13" x14ac:dyDescent="0.2">
      <c r="A21" s="6">
        <v>11738</v>
      </c>
      <c r="B21" s="7" t="s">
        <v>1</v>
      </c>
      <c r="C21" s="7" t="s">
        <v>23</v>
      </c>
      <c r="D21" s="7" t="s">
        <v>67</v>
      </c>
      <c r="E21" s="7" t="s">
        <v>0</v>
      </c>
      <c r="F21" s="14">
        <v>15.833333333333334</v>
      </c>
      <c r="G21" s="14">
        <v>13.333333333333334</v>
      </c>
      <c r="H21" s="14">
        <v>21</v>
      </c>
      <c r="I21" s="14">
        <v>299.66666666666669</v>
      </c>
      <c r="J21" s="14">
        <v>706.5</v>
      </c>
      <c r="K21" s="14">
        <v>1381</v>
      </c>
      <c r="L21" s="7"/>
      <c r="M21" s="8" t="s">
        <v>53</v>
      </c>
    </row>
    <row r="22" spans="1:13" x14ac:dyDescent="0.2">
      <c r="A22" s="6">
        <v>11843</v>
      </c>
      <c r="B22" s="7" t="s">
        <v>1</v>
      </c>
      <c r="C22" s="7" t="s">
        <v>23</v>
      </c>
      <c r="D22" s="7" t="s">
        <v>67</v>
      </c>
      <c r="E22" s="7" t="s">
        <v>0</v>
      </c>
      <c r="F22" s="7">
        <v>25.166666666666668</v>
      </c>
      <c r="G22" s="7">
        <v>21.166666666666668</v>
      </c>
      <c r="H22" s="7">
        <v>88.833333333333329</v>
      </c>
      <c r="I22" s="7">
        <v>927</v>
      </c>
      <c r="J22" s="7">
        <v>2005.3333333333333</v>
      </c>
      <c r="K22" s="7">
        <v>2844.8333333333335</v>
      </c>
      <c r="L22" s="7"/>
      <c r="M22" s="8" t="s">
        <v>53</v>
      </c>
    </row>
    <row r="23" spans="1:13" x14ac:dyDescent="0.2">
      <c r="A23" s="6">
        <v>11844</v>
      </c>
      <c r="B23" s="7" t="s">
        <v>1</v>
      </c>
      <c r="C23" s="7" t="s">
        <v>23</v>
      </c>
      <c r="D23" s="7" t="s">
        <v>67</v>
      </c>
      <c r="E23" s="7" t="s">
        <v>0</v>
      </c>
      <c r="F23" s="7">
        <v>26.833333333333332</v>
      </c>
      <c r="G23" s="7">
        <v>42.5</v>
      </c>
      <c r="H23" s="7">
        <v>31.833333333333332</v>
      </c>
      <c r="I23" s="7">
        <v>131</v>
      </c>
      <c r="J23" s="7">
        <v>386.33333333333331</v>
      </c>
      <c r="K23" s="7">
        <v>643.66666666666663</v>
      </c>
      <c r="L23" s="7"/>
      <c r="M23" s="8" t="s">
        <v>53</v>
      </c>
    </row>
    <row r="24" spans="1:13" x14ac:dyDescent="0.2">
      <c r="A24" s="6">
        <v>11845</v>
      </c>
      <c r="B24" s="7" t="s">
        <v>1</v>
      </c>
      <c r="C24" s="7" t="s">
        <v>23</v>
      </c>
      <c r="D24" s="7" t="s">
        <v>67</v>
      </c>
      <c r="E24" s="7" t="s">
        <v>0</v>
      </c>
      <c r="F24" s="7">
        <v>27.666666666666668</v>
      </c>
      <c r="G24" s="7">
        <v>76.333333333333329</v>
      </c>
      <c r="H24" s="7">
        <v>206</v>
      </c>
      <c r="I24" s="7">
        <v>783</v>
      </c>
      <c r="J24" s="7">
        <v>537.83333333333337</v>
      </c>
      <c r="K24" s="7">
        <v>1047.3333333333333</v>
      </c>
      <c r="L24" s="7"/>
      <c r="M24" s="8" t="s">
        <v>53</v>
      </c>
    </row>
    <row r="25" spans="1:13" x14ac:dyDescent="0.2">
      <c r="A25" s="6">
        <v>11853</v>
      </c>
      <c r="B25" s="7" t="s">
        <v>1</v>
      </c>
      <c r="C25" s="7" t="s">
        <v>23</v>
      </c>
      <c r="D25" s="7" t="s">
        <v>67</v>
      </c>
      <c r="E25" s="7" t="s">
        <v>0</v>
      </c>
      <c r="F25" s="7">
        <v>15</v>
      </c>
      <c r="G25" s="7">
        <v>20.5</v>
      </c>
      <c r="H25" s="7">
        <v>34.333333333333336</v>
      </c>
      <c r="I25" s="7">
        <v>191.33333333333334</v>
      </c>
      <c r="J25" s="7">
        <v>1054</v>
      </c>
      <c r="K25" s="7">
        <v>1529.1666666666667</v>
      </c>
      <c r="L25" s="7"/>
      <c r="M25" s="8" t="s">
        <v>53</v>
      </c>
    </row>
    <row r="26" spans="1:13" x14ac:dyDescent="0.2">
      <c r="A26" s="6">
        <v>11855</v>
      </c>
      <c r="B26" s="7" t="s">
        <v>1</v>
      </c>
      <c r="C26" s="7" t="s">
        <v>23</v>
      </c>
      <c r="D26" s="7" t="s">
        <v>67</v>
      </c>
      <c r="E26" s="7" t="s">
        <v>0</v>
      </c>
      <c r="F26" s="7">
        <v>48.166666666666664</v>
      </c>
      <c r="G26" s="7">
        <v>42.333333333333336</v>
      </c>
      <c r="H26" s="7">
        <v>88</v>
      </c>
      <c r="I26" s="7">
        <v>774.83333333333337</v>
      </c>
      <c r="J26" s="7">
        <v>2012.5</v>
      </c>
      <c r="K26" s="7">
        <v>2152.5</v>
      </c>
      <c r="L26" s="7"/>
      <c r="M26" s="8" t="s">
        <v>53</v>
      </c>
    </row>
    <row r="27" spans="1:13" x14ac:dyDescent="0.2">
      <c r="A27" s="6">
        <v>11856</v>
      </c>
      <c r="B27" s="7" t="s">
        <v>1</v>
      </c>
      <c r="C27" s="7" t="s">
        <v>23</v>
      </c>
      <c r="D27" s="7" t="s">
        <v>67</v>
      </c>
      <c r="E27" s="7" t="s">
        <v>0</v>
      </c>
      <c r="F27" s="7">
        <v>12.5</v>
      </c>
      <c r="G27" s="7">
        <v>21.333333333333332</v>
      </c>
      <c r="H27" s="7">
        <v>100.16666666666667</v>
      </c>
      <c r="I27" s="7">
        <v>485.83333333333331</v>
      </c>
      <c r="J27" s="7">
        <v>1036.6666666666667</v>
      </c>
      <c r="K27" s="7">
        <v>1390</v>
      </c>
      <c r="L27" s="7"/>
      <c r="M27" s="8" t="s">
        <v>53</v>
      </c>
    </row>
    <row r="28" spans="1:13" ht="15" thickBot="1" x14ac:dyDescent="0.25">
      <c r="A28" s="41" t="s">
        <v>59</v>
      </c>
      <c r="B28" s="42"/>
      <c r="C28" s="42"/>
      <c r="D28" s="10"/>
      <c r="E28" s="10"/>
      <c r="F28" s="10">
        <f>AVERAGE(F18:F27)</f>
        <v>23.283333333333331</v>
      </c>
      <c r="G28" s="10">
        <f t="shared" ref="G28:K28" si="2">AVERAGE(G18:G27)</f>
        <v>31.549999999999994</v>
      </c>
      <c r="H28" s="10">
        <f t="shared" si="2"/>
        <v>74.55</v>
      </c>
      <c r="I28" s="10">
        <f t="shared" si="2"/>
        <v>481.81666666666672</v>
      </c>
      <c r="J28" s="10">
        <f t="shared" si="2"/>
        <v>1064.9333333333332</v>
      </c>
      <c r="K28" s="10">
        <f t="shared" si="2"/>
        <v>1456.5666666666666</v>
      </c>
      <c r="L28" s="7"/>
      <c r="M28" s="8"/>
    </row>
    <row r="29" spans="1:13" ht="15" thickBot="1" x14ac:dyDescent="0.25">
      <c r="A29" s="39" t="s">
        <v>60</v>
      </c>
      <c r="B29" s="40"/>
      <c r="C29" s="40"/>
      <c r="D29" s="11"/>
      <c r="E29" s="11"/>
      <c r="F29" s="11">
        <f>_xlfn.STDEV.P(F18:F27)/SQRT(10)</f>
        <v>3.0832026999353932</v>
      </c>
      <c r="G29" s="11">
        <f t="shared" ref="G29:K29" si="3">_xlfn.STDEV.P(G18:G27)/SQRT(10)</f>
        <v>5.7625250059712938</v>
      </c>
      <c r="H29" s="11">
        <f t="shared" si="3"/>
        <v>17.444420470613387</v>
      </c>
      <c r="I29" s="11">
        <f t="shared" si="3"/>
        <v>89.143901922677813</v>
      </c>
      <c r="J29" s="11">
        <f t="shared" si="3"/>
        <v>169.22962572263236</v>
      </c>
      <c r="K29" s="11">
        <f t="shared" si="3"/>
        <v>190.90174930809013</v>
      </c>
      <c r="L29" s="12"/>
      <c r="M29" s="27"/>
    </row>
    <row r="30" spans="1:13" ht="15" thickBo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17"/>
      <c r="M30" s="17"/>
    </row>
    <row r="31" spans="1:13" ht="15" x14ac:dyDescent="0.25">
      <c r="A31" s="3">
        <v>1</v>
      </c>
      <c r="B31" s="4" t="s">
        <v>1</v>
      </c>
      <c r="C31" s="4" t="s">
        <v>11</v>
      </c>
      <c r="D31" s="4" t="s">
        <v>68</v>
      </c>
      <c r="E31" s="4" t="s">
        <v>0</v>
      </c>
      <c r="F31" s="4">
        <v>28.5</v>
      </c>
      <c r="G31" s="4">
        <v>33.166666666666664</v>
      </c>
      <c r="H31" s="4">
        <v>25.333333333333332</v>
      </c>
      <c r="I31" s="4">
        <v>68.166666666666671</v>
      </c>
      <c r="J31" s="4">
        <v>449.16666666666669</v>
      </c>
      <c r="K31" s="4">
        <v>700.83333333333337</v>
      </c>
      <c r="L31" s="50"/>
      <c r="M31" s="5" t="s">
        <v>26</v>
      </c>
    </row>
    <row r="32" spans="1:13" x14ac:dyDescent="0.2">
      <c r="A32" s="6">
        <v>3</v>
      </c>
      <c r="B32" s="7" t="s">
        <v>1</v>
      </c>
      <c r="C32" s="7" t="s">
        <v>11</v>
      </c>
      <c r="D32" s="7" t="s">
        <v>68</v>
      </c>
      <c r="E32" s="7" t="s">
        <v>0</v>
      </c>
      <c r="F32" s="7">
        <v>35</v>
      </c>
      <c r="G32" s="7">
        <v>33.333333333333336</v>
      </c>
      <c r="H32" s="7">
        <v>43.833333333333336</v>
      </c>
      <c r="I32" s="7">
        <v>310.16666666666669</v>
      </c>
      <c r="J32" s="7">
        <v>960.33333333333337</v>
      </c>
      <c r="K32" s="7">
        <v>747.16666666666663</v>
      </c>
      <c r="L32" s="7" t="s">
        <v>71</v>
      </c>
      <c r="M32" s="8" t="s">
        <v>26</v>
      </c>
    </row>
    <row r="33" spans="1:13" x14ac:dyDescent="0.2">
      <c r="A33" s="6">
        <v>4</v>
      </c>
      <c r="B33" s="7" t="s">
        <v>1</v>
      </c>
      <c r="C33" s="7" t="s">
        <v>11</v>
      </c>
      <c r="D33" s="7" t="s">
        <v>68</v>
      </c>
      <c r="E33" s="7" t="s">
        <v>0</v>
      </c>
      <c r="F33" s="7">
        <v>32.666666666666664</v>
      </c>
      <c r="G33" s="7">
        <v>49.666666666666664</v>
      </c>
      <c r="H33" s="7">
        <v>62.166666666666664</v>
      </c>
      <c r="I33" s="7">
        <v>258</v>
      </c>
      <c r="J33" s="7">
        <v>559.83333333333337</v>
      </c>
      <c r="K33" s="7">
        <v>1412</v>
      </c>
      <c r="L33" s="7" t="s">
        <v>71</v>
      </c>
      <c r="M33" s="8" t="s">
        <v>26</v>
      </c>
    </row>
    <row r="34" spans="1:13" x14ac:dyDescent="0.2">
      <c r="A34" s="6">
        <v>5</v>
      </c>
      <c r="B34" s="7" t="s">
        <v>1</v>
      </c>
      <c r="C34" s="7" t="s">
        <v>11</v>
      </c>
      <c r="D34" s="7" t="s">
        <v>68</v>
      </c>
      <c r="E34" s="7" t="s">
        <v>0</v>
      </c>
      <c r="F34" s="7">
        <v>23.5</v>
      </c>
      <c r="G34" s="7">
        <v>50.333333333333336</v>
      </c>
      <c r="H34" s="7">
        <v>53.833333333333336</v>
      </c>
      <c r="I34" s="7">
        <v>125.5</v>
      </c>
      <c r="J34" s="7">
        <v>803.5</v>
      </c>
      <c r="K34" s="7">
        <v>849.66666666666663</v>
      </c>
      <c r="L34" s="7" t="s">
        <v>71</v>
      </c>
      <c r="M34" s="8" t="s">
        <v>26</v>
      </c>
    </row>
    <row r="35" spans="1:13" x14ac:dyDescent="0.2">
      <c r="A35" s="6">
        <v>6</v>
      </c>
      <c r="B35" s="7" t="s">
        <v>1</v>
      </c>
      <c r="C35" s="7" t="s">
        <v>11</v>
      </c>
      <c r="D35" s="7" t="s">
        <v>68</v>
      </c>
      <c r="E35" s="7" t="s">
        <v>0</v>
      </c>
      <c r="F35" s="7">
        <v>37.5</v>
      </c>
      <c r="G35" s="7">
        <v>32.5</v>
      </c>
      <c r="H35" s="7">
        <v>70.833333333333329</v>
      </c>
      <c r="I35" s="7">
        <v>158.66666666666666</v>
      </c>
      <c r="J35" s="7">
        <v>390.66666666666669</v>
      </c>
      <c r="K35" s="7">
        <v>636.5</v>
      </c>
      <c r="L35" s="7" t="s">
        <v>71</v>
      </c>
      <c r="M35" s="8" t="s">
        <v>26</v>
      </c>
    </row>
    <row r="36" spans="1:13" x14ac:dyDescent="0.2">
      <c r="A36" s="6">
        <v>17</v>
      </c>
      <c r="B36" s="7" t="s">
        <v>1</v>
      </c>
      <c r="C36" s="7" t="s">
        <v>11</v>
      </c>
      <c r="D36" s="7" t="s">
        <v>68</v>
      </c>
      <c r="E36" s="7" t="s">
        <v>0</v>
      </c>
      <c r="F36" s="7">
        <v>22</v>
      </c>
      <c r="G36" s="7">
        <v>42.333333333333336</v>
      </c>
      <c r="H36" s="7">
        <v>35</v>
      </c>
      <c r="I36" s="7">
        <v>54</v>
      </c>
      <c r="J36" s="7">
        <v>165.16666666666666</v>
      </c>
      <c r="K36" s="7">
        <v>332</v>
      </c>
      <c r="L36" s="7" t="s">
        <v>71</v>
      </c>
      <c r="M36" s="8" t="s">
        <v>26</v>
      </c>
    </row>
    <row r="37" spans="1:13" x14ac:dyDescent="0.2">
      <c r="A37" s="6">
        <v>21</v>
      </c>
      <c r="B37" s="7" t="s">
        <v>1</v>
      </c>
      <c r="C37" s="7" t="s">
        <v>11</v>
      </c>
      <c r="D37" s="7" t="s">
        <v>68</v>
      </c>
      <c r="E37" s="7" t="s">
        <v>0</v>
      </c>
      <c r="F37" s="7">
        <v>46.166666666666664</v>
      </c>
      <c r="G37" s="7">
        <v>47.166666666666664</v>
      </c>
      <c r="H37" s="7">
        <v>115.5</v>
      </c>
      <c r="I37" s="7">
        <v>340</v>
      </c>
      <c r="J37" s="7">
        <v>782.83333333333337</v>
      </c>
      <c r="K37" s="7">
        <v>778</v>
      </c>
      <c r="L37" s="7" t="s">
        <v>71</v>
      </c>
      <c r="M37" s="8" t="s">
        <v>26</v>
      </c>
    </row>
    <row r="38" spans="1:13" x14ac:dyDescent="0.2">
      <c r="A38" s="6">
        <v>37</v>
      </c>
      <c r="B38" s="7" t="s">
        <v>1</v>
      </c>
      <c r="C38" s="7" t="s">
        <v>11</v>
      </c>
      <c r="D38" s="7" t="s">
        <v>68</v>
      </c>
      <c r="E38" s="7" t="s">
        <v>0</v>
      </c>
      <c r="F38" s="7">
        <v>19.833333333333332</v>
      </c>
      <c r="G38" s="7">
        <v>40.5</v>
      </c>
      <c r="H38" s="7">
        <v>49.5</v>
      </c>
      <c r="I38" s="7">
        <v>266</v>
      </c>
      <c r="J38" s="7">
        <v>531.5</v>
      </c>
      <c r="K38" s="7">
        <v>739</v>
      </c>
      <c r="L38" s="7" t="s">
        <v>71</v>
      </c>
      <c r="M38" s="8" t="s">
        <v>26</v>
      </c>
    </row>
    <row r="39" spans="1:13" x14ac:dyDescent="0.2">
      <c r="A39" s="6">
        <v>40</v>
      </c>
      <c r="B39" s="7" t="s">
        <v>1</v>
      </c>
      <c r="C39" s="7" t="s">
        <v>11</v>
      </c>
      <c r="D39" s="7" t="s">
        <v>68</v>
      </c>
      <c r="E39" s="7" t="s">
        <v>0</v>
      </c>
      <c r="F39" s="7">
        <v>22.166666666666668</v>
      </c>
      <c r="G39" s="7">
        <v>47.166666666666664</v>
      </c>
      <c r="H39" s="7">
        <v>79</v>
      </c>
      <c r="I39" s="7">
        <v>96.833333333333329</v>
      </c>
      <c r="J39" s="7">
        <v>110.66666666666667</v>
      </c>
      <c r="K39" s="7">
        <v>151.33333333333334</v>
      </c>
      <c r="L39" s="7" t="s">
        <v>71</v>
      </c>
      <c r="M39" s="8" t="s">
        <v>26</v>
      </c>
    </row>
    <row r="40" spans="1:13" x14ac:dyDescent="0.2">
      <c r="A40" s="6">
        <v>41</v>
      </c>
      <c r="B40" s="7" t="s">
        <v>1</v>
      </c>
      <c r="C40" s="7" t="s">
        <v>11</v>
      </c>
      <c r="D40" s="7" t="s">
        <v>68</v>
      </c>
      <c r="E40" s="7" t="s">
        <v>0</v>
      </c>
      <c r="F40" s="7">
        <v>29.333333333333332</v>
      </c>
      <c r="G40" s="7">
        <v>27.666666666666668</v>
      </c>
      <c r="H40" s="7">
        <v>37.5</v>
      </c>
      <c r="I40" s="7">
        <v>92.5</v>
      </c>
      <c r="J40" s="7">
        <v>498.66666666666669</v>
      </c>
      <c r="K40" s="7">
        <v>1053</v>
      </c>
      <c r="L40" s="7" t="s">
        <v>71</v>
      </c>
      <c r="M40" s="8" t="s">
        <v>26</v>
      </c>
    </row>
    <row r="41" spans="1:13" x14ac:dyDescent="0.2">
      <c r="A41" s="6">
        <v>43</v>
      </c>
      <c r="B41" s="7" t="s">
        <v>1</v>
      </c>
      <c r="C41" s="7" t="s">
        <v>11</v>
      </c>
      <c r="D41" s="7" t="s">
        <v>68</v>
      </c>
      <c r="E41" s="7" t="s">
        <v>0</v>
      </c>
      <c r="F41" s="7">
        <v>31.166666666666668</v>
      </c>
      <c r="G41" s="7">
        <v>31.666666666666668</v>
      </c>
      <c r="H41" s="7">
        <v>45.666666666666664</v>
      </c>
      <c r="I41" s="7">
        <v>102.5</v>
      </c>
      <c r="J41" s="7">
        <v>612.83333333333337</v>
      </c>
      <c r="K41" s="7">
        <v>498</v>
      </c>
      <c r="L41" s="7" t="s">
        <v>71</v>
      </c>
      <c r="M41" s="8" t="s">
        <v>26</v>
      </c>
    </row>
    <row r="42" spans="1:13" x14ac:dyDescent="0.2">
      <c r="A42" s="6">
        <v>44</v>
      </c>
      <c r="B42" s="7" t="s">
        <v>1</v>
      </c>
      <c r="C42" s="7" t="s">
        <v>11</v>
      </c>
      <c r="D42" s="7" t="s">
        <v>68</v>
      </c>
      <c r="E42" s="7" t="s">
        <v>0</v>
      </c>
      <c r="F42" s="7">
        <v>35</v>
      </c>
      <c r="G42" s="7">
        <v>33.166666666666664</v>
      </c>
      <c r="H42" s="7">
        <v>42.166666666666664</v>
      </c>
      <c r="I42" s="7">
        <v>138.33333333333334</v>
      </c>
      <c r="J42" s="7">
        <v>267</v>
      </c>
      <c r="K42" s="7">
        <v>561</v>
      </c>
      <c r="L42" s="7" t="s">
        <v>71</v>
      </c>
      <c r="M42" s="8" t="s">
        <v>26</v>
      </c>
    </row>
    <row r="43" spans="1:13" x14ac:dyDescent="0.2">
      <c r="A43" s="6">
        <v>59</v>
      </c>
      <c r="B43" s="7" t="s">
        <v>1</v>
      </c>
      <c r="C43" s="7" t="s">
        <v>11</v>
      </c>
      <c r="D43" s="7" t="s">
        <v>68</v>
      </c>
      <c r="E43" s="7" t="s">
        <v>0</v>
      </c>
      <c r="F43" s="14">
        <v>31.666666666666668</v>
      </c>
      <c r="G43" s="14">
        <v>56.333333333333336</v>
      </c>
      <c r="H43" s="14">
        <v>33.333333333333336</v>
      </c>
      <c r="I43" s="14">
        <v>70.833333333333329</v>
      </c>
      <c r="J43" s="14">
        <v>250.66666666666666</v>
      </c>
      <c r="K43" s="14">
        <v>353.16666666666669</v>
      </c>
      <c r="L43" s="7" t="s">
        <v>71</v>
      </c>
      <c r="M43" s="8" t="s">
        <v>26</v>
      </c>
    </row>
    <row r="44" spans="1:13" x14ac:dyDescent="0.2">
      <c r="A44" s="6">
        <v>61</v>
      </c>
      <c r="B44" s="7" t="s">
        <v>1</v>
      </c>
      <c r="C44" s="7" t="s">
        <v>11</v>
      </c>
      <c r="D44" s="7" t="s">
        <v>68</v>
      </c>
      <c r="E44" s="7" t="s">
        <v>0</v>
      </c>
      <c r="F44" s="14">
        <v>29.5</v>
      </c>
      <c r="G44" s="14">
        <v>34.166666666666664</v>
      </c>
      <c r="H44" s="14">
        <v>38.833333333333336</v>
      </c>
      <c r="I44" s="14">
        <v>523.33333333333337</v>
      </c>
      <c r="J44" s="14">
        <v>1406.1666666666667</v>
      </c>
      <c r="K44" s="14">
        <v>1752.8333333333333</v>
      </c>
      <c r="L44" s="7" t="s">
        <v>71</v>
      </c>
      <c r="M44" s="8" t="s">
        <v>26</v>
      </c>
    </row>
    <row r="45" spans="1:13" x14ac:dyDescent="0.2">
      <c r="A45" s="6">
        <v>64</v>
      </c>
      <c r="B45" s="7" t="s">
        <v>1</v>
      </c>
      <c r="C45" s="7" t="s">
        <v>11</v>
      </c>
      <c r="D45" s="7" t="s">
        <v>68</v>
      </c>
      <c r="E45" s="7" t="s">
        <v>0</v>
      </c>
      <c r="F45" s="14">
        <v>49.5</v>
      </c>
      <c r="G45" s="14">
        <v>36.833333333333336</v>
      </c>
      <c r="H45" s="14">
        <v>57</v>
      </c>
      <c r="I45" s="14">
        <v>227.83333333333334</v>
      </c>
      <c r="J45" s="14">
        <v>293.66666666666669</v>
      </c>
      <c r="K45" s="14">
        <v>554.83333333333337</v>
      </c>
      <c r="L45" s="7" t="s">
        <v>71</v>
      </c>
      <c r="M45" s="8" t="s">
        <v>26</v>
      </c>
    </row>
    <row r="46" spans="1:13" x14ac:dyDescent="0.2">
      <c r="A46" s="6">
        <v>77</v>
      </c>
      <c r="B46" s="7" t="s">
        <v>1</v>
      </c>
      <c r="C46" s="7" t="s">
        <v>11</v>
      </c>
      <c r="D46" s="7" t="s">
        <v>68</v>
      </c>
      <c r="E46" s="7" t="s">
        <v>0</v>
      </c>
      <c r="F46" s="14">
        <v>18.166666666666668</v>
      </c>
      <c r="G46" s="14">
        <v>22.5</v>
      </c>
      <c r="H46" s="14">
        <v>44.666666666666664</v>
      </c>
      <c r="I46" s="14">
        <v>206.66666666666666</v>
      </c>
      <c r="J46" s="14">
        <v>432</v>
      </c>
      <c r="K46" s="14">
        <v>972.5</v>
      </c>
      <c r="L46" s="7" t="s">
        <v>71</v>
      </c>
      <c r="M46" s="8" t="s">
        <v>26</v>
      </c>
    </row>
    <row r="47" spans="1:13" x14ac:dyDescent="0.2">
      <c r="A47" s="6">
        <v>80</v>
      </c>
      <c r="B47" s="7" t="s">
        <v>1</v>
      </c>
      <c r="C47" s="7" t="s">
        <v>11</v>
      </c>
      <c r="D47" s="7" t="s">
        <v>68</v>
      </c>
      <c r="E47" s="7" t="s">
        <v>0</v>
      </c>
      <c r="F47" s="14">
        <v>60.166666666666664</v>
      </c>
      <c r="G47" s="14">
        <v>33.333333333333336</v>
      </c>
      <c r="H47" s="14">
        <v>32.5</v>
      </c>
      <c r="I47" s="14">
        <v>151.5</v>
      </c>
      <c r="J47" s="14">
        <v>344.33333333333331</v>
      </c>
      <c r="K47" s="14">
        <v>520.16666666666663</v>
      </c>
      <c r="L47" s="7" t="s">
        <v>71</v>
      </c>
      <c r="M47" s="8" t="s">
        <v>26</v>
      </c>
    </row>
    <row r="48" spans="1:13" ht="15" thickBot="1" x14ac:dyDescent="0.25">
      <c r="A48" s="41" t="s">
        <v>59</v>
      </c>
      <c r="B48" s="42"/>
      <c r="C48" s="42"/>
      <c r="D48" s="10"/>
      <c r="E48" s="10"/>
      <c r="F48" s="10">
        <f>AVERAGE(F31:F47)</f>
        <v>32.46078431372549</v>
      </c>
      <c r="G48" s="10">
        <f t="shared" ref="G48:K48" si="4">AVERAGE(G31:G47)</f>
        <v>38.343137254901968</v>
      </c>
      <c r="H48" s="10">
        <f t="shared" si="4"/>
        <v>50.980392156862742</v>
      </c>
      <c r="I48" s="10">
        <f t="shared" si="4"/>
        <v>187.69607843137257</v>
      </c>
      <c r="J48" s="10">
        <f t="shared" si="4"/>
        <v>521.11764705882365</v>
      </c>
      <c r="K48" s="10">
        <f t="shared" si="4"/>
        <v>741.88235294117646</v>
      </c>
      <c r="L48" s="7"/>
      <c r="M48" s="8"/>
    </row>
    <row r="49" spans="1:13" ht="15" thickBot="1" x14ac:dyDescent="0.25">
      <c r="A49" s="39" t="s">
        <v>60</v>
      </c>
      <c r="B49" s="40"/>
      <c r="C49" s="40"/>
      <c r="D49" s="11"/>
      <c r="E49" s="11"/>
      <c r="F49" s="11">
        <f>(_xlfn.STDEV.P(F31:F47)/SQRT(17))</f>
        <v>2.617574700173614</v>
      </c>
      <c r="G49" s="11">
        <f t="shared" ref="G49:K49" si="5">(_xlfn.STDEV.P(G31:G47)/SQRT(17))</f>
        <v>2.1526014316487316</v>
      </c>
      <c r="H49" s="11">
        <f t="shared" si="5"/>
        <v>5.1301193213076219</v>
      </c>
      <c r="I49" s="11">
        <f t="shared" si="5"/>
        <v>28.981938439784102</v>
      </c>
      <c r="J49" s="11">
        <f t="shared" si="5"/>
        <v>76.266542459915243</v>
      </c>
      <c r="K49" s="11">
        <f t="shared" si="5"/>
        <v>92.840613010704345</v>
      </c>
      <c r="L49" s="12"/>
      <c r="M49" s="28"/>
    </row>
    <row r="50" spans="1:13" ht="15" thickBot="1" x14ac:dyDescent="0.25">
      <c r="F50" s="15"/>
      <c r="G50" s="15"/>
      <c r="H50" s="15"/>
      <c r="I50" s="15"/>
      <c r="J50" s="15"/>
      <c r="K50" s="15"/>
    </row>
    <row r="51" spans="1:13" x14ac:dyDescent="0.2">
      <c r="A51" s="3">
        <v>11</v>
      </c>
      <c r="B51" s="4" t="s">
        <v>1</v>
      </c>
      <c r="C51" s="4" t="s">
        <v>10</v>
      </c>
      <c r="D51" s="35" t="s">
        <v>69</v>
      </c>
      <c r="E51" s="4" t="s">
        <v>0</v>
      </c>
      <c r="F51" s="4">
        <v>33.333333333333336</v>
      </c>
      <c r="G51" s="4">
        <v>72.333333333333329</v>
      </c>
      <c r="H51" s="4">
        <v>96</v>
      </c>
      <c r="I51" s="4">
        <v>84.666666666666671</v>
      </c>
      <c r="J51" s="4">
        <v>135</v>
      </c>
      <c r="K51" s="4">
        <v>177.33333333333334</v>
      </c>
      <c r="L51" s="4"/>
      <c r="M51" s="5" t="s">
        <v>25</v>
      </c>
    </row>
    <row r="52" spans="1:13" x14ac:dyDescent="0.2">
      <c r="A52" s="6">
        <v>15</v>
      </c>
      <c r="B52" s="7" t="s">
        <v>1</v>
      </c>
      <c r="C52" s="7" t="s">
        <v>10</v>
      </c>
      <c r="D52" s="29" t="s">
        <v>69</v>
      </c>
      <c r="E52" s="7" t="s">
        <v>0</v>
      </c>
      <c r="F52" s="7">
        <v>45.5</v>
      </c>
      <c r="G52" s="7">
        <v>26.833333333333332</v>
      </c>
      <c r="H52" s="7">
        <v>81.333333333333329</v>
      </c>
      <c r="I52" s="7">
        <v>86.166666666666671</v>
      </c>
      <c r="J52" s="7">
        <v>118</v>
      </c>
      <c r="K52" s="7">
        <v>629.16666666666663</v>
      </c>
      <c r="L52" s="7"/>
      <c r="M52" s="8" t="s">
        <v>25</v>
      </c>
    </row>
    <row r="53" spans="1:13" x14ac:dyDescent="0.2">
      <c r="A53" s="6">
        <v>16</v>
      </c>
      <c r="B53" s="7" t="s">
        <v>1</v>
      </c>
      <c r="C53" s="7" t="s">
        <v>10</v>
      </c>
      <c r="D53" s="29" t="s">
        <v>69</v>
      </c>
      <c r="E53" s="7" t="s">
        <v>0</v>
      </c>
      <c r="F53" s="7">
        <v>25.333333333333332</v>
      </c>
      <c r="G53" s="7">
        <v>24.5</v>
      </c>
      <c r="H53" s="7">
        <v>43.333333333333336</v>
      </c>
      <c r="I53" s="7">
        <v>43.166666666666664</v>
      </c>
      <c r="J53" s="7">
        <v>175</v>
      </c>
      <c r="K53" s="7">
        <v>736.33333333333337</v>
      </c>
      <c r="L53" s="7"/>
      <c r="M53" s="8" t="s">
        <v>25</v>
      </c>
    </row>
    <row r="54" spans="1:13" x14ac:dyDescent="0.2">
      <c r="A54" s="6">
        <v>23</v>
      </c>
      <c r="B54" s="7" t="s">
        <v>1</v>
      </c>
      <c r="C54" s="7" t="s">
        <v>10</v>
      </c>
      <c r="D54" s="29" t="s">
        <v>69</v>
      </c>
      <c r="E54" s="7" t="s">
        <v>0</v>
      </c>
      <c r="F54" s="7">
        <v>23</v>
      </c>
      <c r="G54" s="7">
        <v>39</v>
      </c>
      <c r="H54" s="7">
        <v>48.833333333333336</v>
      </c>
      <c r="I54" s="7">
        <v>124.66666666666667</v>
      </c>
      <c r="J54" s="7">
        <v>162.66666666666666</v>
      </c>
      <c r="K54" s="7">
        <v>276</v>
      </c>
      <c r="L54" s="7"/>
      <c r="M54" s="8" t="s">
        <v>25</v>
      </c>
    </row>
    <row r="55" spans="1:13" x14ac:dyDescent="0.2">
      <c r="A55" s="6">
        <v>24</v>
      </c>
      <c r="B55" s="7" t="s">
        <v>1</v>
      </c>
      <c r="C55" s="7" t="s">
        <v>10</v>
      </c>
      <c r="D55" s="29" t="s">
        <v>69</v>
      </c>
      <c r="E55" s="7" t="s">
        <v>0</v>
      </c>
      <c r="F55" s="7">
        <v>39.666666666666664</v>
      </c>
      <c r="G55" s="7">
        <v>64.166666666666671</v>
      </c>
      <c r="H55" s="7">
        <v>134.16666666666666</v>
      </c>
      <c r="I55" s="7">
        <v>188.83333333333334</v>
      </c>
      <c r="J55" s="7">
        <v>508.66666666666669</v>
      </c>
      <c r="K55" s="7">
        <v>584.16666666666663</v>
      </c>
      <c r="L55" s="7"/>
      <c r="M55" s="8" t="s">
        <v>25</v>
      </c>
    </row>
    <row r="56" spans="1:13" x14ac:dyDescent="0.2">
      <c r="A56" s="6">
        <v>25</v>
      </c>
      <c r="B56" s="7" t="s">
        <v>1</v>
      </c>
      <c r="C56" s="7" t="s">
        <v>10</v>
      </c>
      <c r="D56" s="29" t="s">
        <v>69</v>
      </c>
      <c r="E56" s="7" t="s">
        <v>0</v>
      </c>
      <c r="F56" s="7">
        <v>34.666666666666664</v>
      </c>
      <c r="G56" s="7">
        <v>39.666666666666664</v>
      </c>
      <c r="H56" s="7">
        <v>44</v>
      </c>
      <c r="I56" s="7">
        <v>66</v>
      </c>
      <c r="J56" s="7">
        <v>189.83333333333334</v>
      </c>
      <c r="K56" s="7">
        <v>423.33333333333331</v>
      </c>
      <c r="L56" s="7"/>
      <c r="M56" s="8" t="s">
        <v>25</v>
      </c>
    </row>
    <row r="57" spans="1:13" x14ac:dyDescent="0.2">
      <c r="A57" s="6">
        <v>34</v>
      </c>
      <c r="B57" s="7" t="s">
        <v>1</v>
      </c>
      <c r="C57" s="7" t="s">
        <v>10</v>
      </c>
      <c r="D57" s="29" t="s">
        <v>69</v>
      </c>
      <c r="E57" s="7" t="s">
        <v>0</v>
      </c>
      <c r="F57" s="7">
        <v>42.333333333333336</v>
      </c>
      <c r="G57" s="7">
        <v>34.166666666666664</v>
      </c>
      <c r="H57" s="7">
        <v>47.166666666666664</v>
      </c>
      <c r="I57" s="7">
        <v>89.166666666666671</v>
      </c>
      <c r="J57" s="7">
        <v>165</v>
      </c>
      <c r="K57" s="7">
        <v>359</v>
      </c>
      <c r="L57" s="7"/>
      <c r="M57" s="8" t="s">
        <v>25</v>
      </c>
    </row>
    <row r="58" spans="1:13" x14ac:dyDescent="0.2">
      <c r="A58" s="6">
        <v>36</v>
      </c>
      <c r="B58" s="7" t="s">
        <v>1</v>
      </c>
      <c r="C58" s="7" t="s">
        <v>10</v>
      </c>
      <c r="D58" s="29" t="s">
        <v>69</v>
      </c>
      <c r="E58" s="7" t="s">
        <v>0</v>
      </c>
      <c r="F58" s="7">
        <v>28.5</v>
      </c>
      <c r="G58" s="7">
        <v>30.833333333333332</v>
      </c>
      <c r="H58" s="7">
        <v>42.166666666666664</v>
      </c>
      <c r="I58" s="7">
        <v>91</v>
      </c>
      <c r="J58" s="7">
        <v>498</v>
      </c>
      <c r="K58" s="7">
        <v>608.5</v>
      </c>
      <c r="L58" s="7"/>
      <c r="M58" s="8" t="s">
        <v>25</v>
      </c>
    </row>
    <row r="59" spans="1:13" x14ac:dyDescent="0.2">
      <c r="A59" s="6">
        <v>47</v>
      </c>
      <c r="B59" s="7" t="s">
        <v>1</v>
      </c>
      <c r="C59" s="7" t="s">
        <v>10</v>
      </c>
      <c r="D59" s="29" t="s">
        <v>69</v>
      </c>
      <c r="E59" s="7" t="s">
        <v>0</v>
      </c>
      <c r="F59" s="14">
        <v>26.666666666666668</v>
      </c>
      <c r="G59" s="14">
        <v>29.166666666666668</v>
      </c>
      <c r="H59" s="14">
        <v>35</v>
      </c>
      <c r="I59" s="14">
        <v>44.5</v>
      </c>
      <c r="J59" s="14">
        <v>214.66666666666666</v>
      </c>
      <c r="K59" s="14">
        <v>239.33333333333334</v>
      </c>
      <c r="L59" s="7"/>
      <c r="M59" s="8" t="s">
        <v>25</v>
      </c>
    </row>
    <row r="60" spans="1:13" x14ac:dyDescent="0.2">
      <c r="A60" s="6">
        <v>48</v>
      </c>
      <c r="B60" s="7" t="s">
        <v>1</v>
      </c>
      <c r="C60" s="7" t="s">
        <v>10</v>
      </c>
      <c r="D60" s="29" t="s">
        <v>69</v>
      </c>
      <c r="E60" s="7" t="s">
        <v>0</v>
      </c>
      <c r="F60" s="14">
        <v>26.166666666666668</v>
      </c>
      <c r="G60" s="14">
        <v>23.833333333333332</v>
      </c>
      <c r="H60" s="14">
        <v>31.833333333333332</v>
      </c>
      <c r="I60" s="14">
        <v>71.5</v>
      </c>
      <c r="J60" s="14">
        <v>595.66666666666663</v>
      </c>
      <c r="K60" s="14">
        <v>368.66666666666669</v>
      </c>
      <c r="L60" s="7"/>
      <c r="M60" s="8" t="s">
        <v>25</v>
      </c>
    </row>
    <row r="61" spans="1:13" ht="15" thickBot="1" x14ac:dyDescent="0.25">
      <c r="A61" s="41" t="s">
        <v>59</v>
      </c>
      <c r="B61" s="42"/>
      <c r="C61" s="42"/>
      <c r="D61" s="10"/>
      <c r="E61" s="10"/>
      <c r="F61" s="10">
        <f>AVERAGE(F51:F60)</f>
        <v>32.516666666666673</v>
      </c>
      <c r="G61" s="10">
        <f t="shared" ref="G61:K61" si="6">AVERAGE(G51:G60)</f>
        <v>38.450000000000003</v>
      </c>
      <c r="H61" s="10">
        <f t="shared" si="6"/>
        <v>60.38333333333334</v>
      </c>
      <c r="I61" s="10">
        <f t="shared" si="6"/>
        <v>88.966666666666669</v>
      </c>
      <c r="J61" s="10">
        <f t="shared" si="6"/>
        <v>276.24999999999994</v>
      </c>
      <c r="K61" s="10">
        <f t="shared" si="6"/>
        <v>440.18333333333339</v>
      </c>
      <c r="L61" s="7"/>
      <c r="M61" s="8"/>
    </row>
    <row r="62" spans="1:13" ht="15" thickBot="1" x14ac:dyDescent="0.25">
      <c r="A62" s="39" t="s">
        <v>60</v>
      </c>
      <c r="B62" s="40"/>
      <c r="C62" s="40"/>
      <c r="D62" s="11"/>
      <c r="E62" s="11"/>
      <c r="F62" s="11">
        <f>(_xlfn.STDEV.P(F51:F60)/SQRT(10))</f>
        <v>2.3541275807964706</v>
      </c>
      <c r="G62" s="11">
        <f t="shared" ref="G62:K62" si="7">(_xlfn.STDEV.P(G51:G60)/SQRT(10))</f>
        <v>5.016918598325292</v>
      </c>
      <c r="H62" s="11">
        <f t="shared" si="7"/>
        <v>9.9044897226796405</v>
      </c>
      <c r="I62" s="11">
        <f t="shared" si="7"/>
        <v>12.72235128512895</v>
      </c>
      <c r="J62" s="11">
        <f t="shared" si="7"/>
        <v>54.497875850552425</v>
      </c>
      <c r="K62" s="11">
        <f t="shared" si="7"/>
        <v>56.644287002309319</v>
      </c>
      <c r="L62" s="12"/>
      <c r="M62" s="30"/>
    </row>
    <row r="63" spans="1:13" ht="15" thickBot="1" x14ac:dyDescent="0.25"/>
    <row r="64" spans="1:13" x14ac:dyDescent="0.2">
      <c r="A64" s="3">
        <v>5448</v>
      </c>
      <c r="B64" s="4" t="s">
        <v>1</v>
      </c>
      <c r="C64" s="4" t="s">
        <v>24</v>
      </c>
      <c r="D64" s="35" t="s">
        <v>67</v>
      </c>
      <c r="E64" s="4" t="s">
        <v>0</v>
      </c>
      <c r="F64" s="4">
        <v>11.666666666666666</v>
      </c>
      <c r="G64" s="4">
        <v>13.333333333333334</v>
      </c>
      <c r="H64" s="4">
        <v>18.166666666666668</v>
      </c>
      <c r="I64" s="4">
        <v>87.166666666666671</v>
      </c>
      <c r="J64" s="4">
        <v>264.5</v>
      </c>
      <c r="K64" s="4">
        <v>271.5</v>
      </c>
      <c r="L64" s="4"/>
      <c r="M64" s="5" t="s">
        <v>53</v>
      </c>
    </row>
    <row r="65" spans="1:13" x14ac:dyDescent="0.2">
      <c r="A65" s="6">
        <v>5455</v>
      </c>
      <c r="B65" s="7" t="s">
        <v>1</v>
      </c>
      <c r="C65" s="7" t="s">
        <v>24</v>
      </c>
      <c r="D65" s="29" t="s">
        <v>67</v>
      </c>
      <c r="E65" s="7" t="s">
        <v>0</v>
      </c>
      <c r="F65" s="7">
        <v>23</v>
      </c>
      <c r="G65" s="7">
        <v>15.833333333333334</v>
      </c>
      <c r="H65" s="7">
        <v>24.5</v>
      </c>
      <c r="I65" s="7">
        <v>161.83333333333334</v>
      </c>
      <c r="J65" s="7">
        <v>525.16666666666663</v>
      </c>
      <c r="K65" s="7">
        <v>736.5</v>
      </c>
      <c r="L65" s="7"/>
      <c r="M65" s="8" t="s">
        <v>53</v>
      </c>
    </row>
    <row r="66" spans="1:13" x14ac:dyDescent="0.2">
      <c r="A66" s="6">
        <v>5453</v>
      </c>
      <c r="B66" s="7" t="s">
        <v>1</v>
      </c>
      <c r="C66" s="7" t="s">
        <v>24</v>
      </c>
      <c r="D66" s="29" t="s">
        <v>67</v>
      </c>
      <c r="E66" s="7" t="s">
        <v>0</v>
      </c>
      <c r="F66" s="7">
        <v>9.1666666666666661</v>
      </c>
      <c r="G66" s="7">
        <v>8.3333333333333339</v>
      </c>
      <c r="H66" s="7">
        <v>13.333333333333334</v>
      </c>
      <c r="I66" s="7">
        <v>41.666666666666664</v>
      </c>
      <c r="J66" s="7">
        <v>269.33333333333331</v>
      </c>
      <c r="K66" s="7">
        <v>439.5</v>
      </c>
      <c r="L66" s="7"/>
      <c r="M66" s="8" t="s">
        <v>53</v>
      </c>
    </row>
    <row r="67" spans="1:13" x14ac:dyDescent="0.2">
      <c r="A67" s="6">
        <v>5465</v>
      </c>
      <c r="B67" s="7" t="s">
        <v>1</v>
      </c>
      <c r="C67" s="7" t="s">
        <v>24</v>
      </c>
      <c r="D67" s="29" t="s">
        <v>67</v>
      </c>
      <c r="E67" s="7" t="s">
        <v>0</v>
      </c>
      <c r="F67" s="7">
        <v>30.166666666666668</v>
      </c>
      <c r="G67" s="7">
        <v>17.333333333333332</v>
      </c>
      <c r="H67" s="7">
        <v>18.833333333333332</v>
      </c>
      <c r="I67" s="7">
        <v>197.83333333333334</v>
      </c>
      <c r="J67" s="7">
        <v>486</v>
      </c>
      <c r="K67" s="7">
        <v>554</v>
      </c>
      <c r="L67" s="7"/>
      <c r="M67" s="8" t="s">
        <v>53</v>
      </c>
    </row>
    <row r="68" spans="1:13" x14ac:dyDescent="0.2">
      <c r="A68" s="6">
        <v>5486</v>
      </c>
      <c r="B68" s="7" t="s">
        <v>1</v>
      </c>
      <c r="C68" s="7" t="s">
        <v>24</v>
      </c>
      <c r="D68" s="29" t="s">
        <v>67</v>
      </c>
      <c r="E68" s="7" t="s">
        <v>0</v>
      </c>
      <c r="F68" s="7">
        <v>15.833333333333334</v>
      </c>
      <c r="G68" s="7">
        <v>35.166666666666664</v>
      </c>
      <c r="H68" s="7">
        <v>17.333333333333332</v>
      </c>
      <c r="I68" s="7">
        <v>83</v>
      </c>
      <c r="J68" s="7">
        <v>403.66666666666669</v>
      </c>
      <c r="K68" s="7">
        <v>439.5</v>
      </c>
      <c r="L68" s="7"/>
      <c r="M68" s="8" t="s">
        <v>53</v>
      </c>
    </row>
    <row r="69" spans="1:13" x14ac:dyDescent="0.2">
      <c r="A69" s="6">
        <v>5531</v>
      </c>
      <c r="B69" s="7" t="s">
        <v>1</v>
      </c>
      <c r="C69" s="7" t="s">
        <v>24</v>
      </c>
      <c r="D69" s="29" t="s">
        <v>67</v>
      </c>
      <c r="E69" s="7" t="s">
        <v>0</v>
      </c>
      <c r="F69" s="7">
        <v>12.5</v>
      </c>
      <c r="G69" s="7">
        <v>17.333333333333332</v>
      </c>
      <c r="H69" s="7">
        <v>16.5</v>
      </c>
      <c r="I69" s="7">
        <v>32.666666666666664</v>
      </c>
      <c r="J69" s="7">
        <v>295.33333333333331</v>
      </c>
      <c r="K69" s="7">
        <v>362.16666666666669</v>
      </c>
      <c r="L69" s="7"/>
      <c r="M69" s="8" t="s">
        <v>53</v>
      </c>
    </row>
    <row r="70" spans="1:13" x14ac:dyDescent="0.2">
      <c r="A70" s="6">
        <v>5533</v>
      </c>
      <c r="B70" s="7" t="s">
        <v>1</v>
      </c>
      <c r="C70" s="7" t="s">
        <v>24</v>
      </c>
      <c r="D70" s="29" t="s">
        <v>67</v>
      </c>
      <c r="E70" s="7" t="s">
        <v>0</v>
      </c>
      <c r="F70" s="7">
        <v>16.333333333333332</v>
      </c>
      <c r="G70" s="7">
        <v>14.833333333333334</v>
      </c>
      <c r="H70" s="7">
        <v>37.333333333333336</v>
      </c>
      <c r="I70" s="7">
        <v>113.16666666666667</v>
      </c>
      <c r="J70" s="7">
        <v>369.5</v>
      </c>
      <c r="K70" s="7">
        <v>533</v>
      </c>
      <c r="L70" s="7"/>
      <c r="M70" s="8" t="s">
        <v>53</v>
      </c>
    </row>
    <row r="71" spans="1:13" x14ac:dyDescent="0.2">
      <c r="A71" s="6">
        <v>5534</v>
      </c>
      <c r="B71" s="7" t="s">
        <v>1</v>
      </c>
      <c r="C71" s="7" t="s">
        <v>24</v>
      </c>
      <c r="D71" s="29" t="s">
        <v>67</v>
      </c>
      <c r="E71" s="7" t="s">
        <v>0</v>
      </c>
      <c r="F71" s="7">
        <v>18.166666666666668</v>
      </c>
      <c r="G71" s="7">
        <v>22</v>
      </c>
      <c r="H71" s="7">
        <v>39.166666666666664</v>
      </c>
      <c r="I71" s="7">
        <v>96.166666666666671</v>
      </c>
      <c r="J71" s="7">
        <v>388</v>
      </c>
      <c r="K71" s="7">
        <v>446.66666666666669</v>
      </c>
      <c r="L71" s="7"/>
      <c r="M71" s="8" t="s">
        <v>53</v>
      </c>
    </row>
    <row r="72" spans="1:13" x14ac:dyDescent="0.2">
      <c r="A72" s="6">
        <v>5554</v>
      </c>
      <c r="B72" s="7" t="s">
        <v>1</v>
      </c>
      <c r="C72" s="7" t="s">
        <v>24</v>
      </c>
      <c r="D72" s="29" t="s">
        <v>67</v>
      </c>
      <c r="E72" s="7" t="s">
        <v>0</v>
      </c>
      <c r="F72" s="7">
        <v>14</v>
      </c>
      <c r="G72" s="7">
        <v>8.3333333333333339</v>
      </c>
      <c r="H72" s="7">
        <v>14.833333333333334</v>
      </c>
      <c r="I72" s="7">
        <v>52.166666666666664</v>
      </c>
      <c r="J72" s="7">
        <v>228.5</v>
      </c>
      <c r="K72" s="7">
        <v>499.66666666666669</v>
      </c>
      <c r="L72" s="7"/>
      <c r="M72" s="8" t="s">
        <v>53</v>
      </c>
    </row>
    <row r="73" spans="1:13" x14ac:dyDescent="0.2">
      <c r="A73" s="6">
        <v>5561</v>
      </c>
      <c r="B73" s="7" t="s">
        <v>1</v>
      </c>
      <c r="C73" s="7" t="s">
        <v>24</v>
      </c>
      <c r="D73" s="29" t="s">
        <v>67</v>
      </c>
      <c r="E73" s="7" t="s">
        <v>0</v>
      </c>
      <c r="F73" s="7">
        <v>13.833333333333334</v>
      </c>
      <c r="G73" s="7">
        <v>20.5</v>
      </c>
      <c r="H73" s="7">
        <v>15</v>
      </c>
      <c r="I73" s="7">
        <v>69.833333333333329</v>
      </c>
      <c r="J73" s="7">
        <v>231.83333333333334</v>
      </c>
      <c r="K73" s="7">
        <v>503.5</v>
      </c>
      <c r="L73" s="7"/>
      <c r="M73" s="8" t="s">
        <v>53</v>
      </c>
    </row>
    <row r="74" spans="1:13" ht="15" thickBot="1" x14ac:dyDescent="0.25">
      <c r="A74" s="41" t="s">
        <v>59</v>
      </c>
      <c r="B74" s="42"/>
      <c r="C74" s="42"/>
      <c r="D74" s="10"/>
      <c r="E74" s="10"/>
      <c r="F74" s="10">
        <f>AVERAGE(F64:F73)</f>
        <v>16.466666666666665</v>
      </c>
      <c r="G74" s="10">
        <f t="shared" ref="G74:K74" si="8">AVERAGE(G64:G73)</f>
        <v>17.3</v>
      </c>
      <c r="H74" s="10">
        <f t="shared" si="8"/>
        <v>21.5</v>
      </c>
      <c r="I74" s="10">
        <f t="shared" si="8"/>
        <v>93.549999999999983</v>
      </c>
      <c r="J74" s="10">
        <f t="shared" si="8"/>
        <v>346.18333333333334</v>
      </c>
      <c r="K74" s="10">
        <f t="shared" si="8"/>
        <v>478.6</v>
      </c>
      <c r="L74" s="7"/>
      <c r="M74" s="8"/>
    </row>
    <row r="75" spans="1:13" ht="15" thickBot="1" x14ac:dyDescent="0.25">
      <c r="A75" s="39" t="s">
        <v>60</v>
      </c>
      <c r="B75" s="40"/>
      <c r="C75" s="40"/>
      <c r="D75" s="11"/>
      <c r="E75" s="11"/>
      <c r="F75" s="11">
        <f>(_xlfn.STDEV.P(F64:F73)/SQRT(10))</f>
        <v>1.8405615085257734</v>
      </c>
      <c r="G75" s="11">
        <f t="shared" ref="G75:K75" si="9">(_xlfn.STDEV.P(G64:G73)/SQRT(10))</f>
        <v>2.3158631700129044</v>
      </c>
      <c r="H75" s="11">
        <f t="shared" si="9"/>
        <v>2.8031728055504845</v>
      </c>
      <c r="I75" s="11">
        <f t="shared" si="9"/>
        <v>15.733740284285027</v>
      </c>
      <c r="J75" s="11">
        <f t="shared" si="9"/>
        <v>31.507057851288558</v>
      </c>
      <c r="K75" s="11">
        <f t="shared" si="9"/>
        <v>36.9790796712592</v>
      </c>
      <c r="L75" s="12"/>
      <c r="M75" s="31"/>
    </row>
    <row r="76" spans="1:13" ht="15" thickBot="1" x14ac:dyDescent="0.25"/>
    <row r="77" spans="1:13" x14ac:dyDescent="0.2">
      <c r="A77" s="3">
        <v>2421</v>
      </c>
      <c r="B77" s="4" t="s">
        <v>1</v>
      </c>
      <c r="C77" s="4" t="s">
        <v>62</v>
      </c>
      <c r="D77" s="35" t="s">
        <v>67</v>
      </c>
      <c r="E77" s="4" t="s">
        <v>0</v>
      </c>
      <c r="F77" s="4">
        <v>35</v>
      </c>
      <c r="G77" s="4">
        <v>32.666666666666664</v>
      </c>
      <c r="H77" s="4">
        <v>78.666666666666671</v>
      </c>
      <c r="I77" s="4">
        <v>160.16666666666666</v>
      </c>
      <c r="J77" s="4">
        <v>705.66666666666663</v>
      </c>
      <c r="K77" s="4">
        <v>786</v>
      </c>
      <c r="L77" s="4"/>
      <c r="M77" s="5" t="s">
        <v>53</v>
      </c>
    </row>
    <row r="78" spans="1:13" x14ac:dyDescent="0.2">
      <c r="A78" s="6">
        <v>2512</v>
      </c>
      <c r="B78" s="7" t="s">
        <v>1</v>
      </c>
      <c r="C78" s="7" t="s">
        <v>62</v>
      </c>
      <c r="D78" s="29" t="s">
        <v>67</v>
      </c>
      <c r="E78" s="7" t="s">
        <v>0</v>
      </c>
      <c r="F78" s="7">
        <v>26.833333333333332</v>
      </c>
      <c r="G78" s="7">
        <v>22</v>
      </c>
      <c r="H78" s="7">
        <v>18.166666666666668</v>
      </c>
      <c r="I78" s="7">
        <v>167.5</v>
      </c>
      <c r="J78" s="7">
        <v>550.33333333333337</v>
      </c>
      <c r="K78" s="7">
        <v>944</v>
      </c>
      <c r="L78" s="7"/>
      <c r="M78" s="8" t="s">
        <v>53</v>
      </c>
    </row>
    <row r="79" spans="1:13" x14ac:dyDescent="0.2">
      <c r="A79" s="6">
        <v>2513</v>
      </c>
      <c r="B79" s="7" t="s">
        <v>1</v>
      </c>
      <c r="C79" s="7" t="s">
        <v>62</v>
      </c>
      <c r="D79" s="29" t="s">
        <v>67</v>
      </c>
      <c r="E79" s="7" t="s">
        <v>0</v>
      </c>
      <c r="F79" s="7">
        <v>20.5</v>
      </c>
      <c r="G79" s="7">
        <v>22</v>
      </c>
      <c r="H79" s="7">
        <v>31.833333333333332</v>
      </c>
      <c r="I79" s="7">
        <v>134.16666666666666</v>
      </c>
      <c r="J79" s="7">
        <v>720</v>
      </c>
      <c r="K79" s="7">
        <v>787</v>
      </c>
      <c r="L79" s="7"/>
      <c r="M79" s="8" t="s">
        <v>53</v>
      </c>
    </row>
    <row r="80" spans="1:13" x14ac:dyDescent="0.2">
      <c r="A80" s="6">
        <v>2515</v>
      </c>
      <c r="B80" s="7" t="s">
        <v>1</v>
      </c>
      <c r="C80" s="7" t="s">
        <v>62</v>
      </c>
      <c r="D80" s="29" t="s">
        <v>67</v>
      </c>
      <c r="E80" s="7" t="s">
        <v>0</v>
      </c>
      <c r="F80" s="7">
        <v>15.833333333333334</v>
      </c>
      <c r="G80" s="7">
        <v>14</v>
      </c>
      <c r="H80" s="7">
        <v>35</v>
      </c>
      <c r="I80" s="7">
        <v>105.66666666666667</v>
      </c>
      <c r="J80" s="7">
        <v>677.33333333333337</v>
      </c>
      <c r="K80" s="7">
        <v>1080.6666666666667</v>
      </c>
      <c r="L80" s="7"/>
      <c r="M80" s="8" t="s">
        <v>53</v>
      </c>
    </row>
    <row r="81" spans="1:13" x14ac:dyDescent="0.2">
      <c r="A81" s="6">
        <v>2559</v>
      </c>
      <c r="B81" s="7" t="s">
        <v>1</v>
      </c>
      <c r="C81" s="7" t="s">
        <v>62</v>
      </c>
      <c r="D81" s="29" t="s">
        <v>67</v>
      </c>
      <c r="E81" s="7" t="s">
        <v>0</v>
      </c>
      <c r="F81" s="7">
        <v>32.666666666666664</v>
      </c>
      <c r="G81" s="7">
        <v>21.166666666666668</v>
      </c>
      <c r="H81" s="7">
        <v>24.5</v>
      </c>
      <c r="I81" s="7">
        <v>59.333333333333336</v>
      </c>
      <c r="J81" s="7">
        <v>629.16666666666663</v>
      </c>
      <c r="K81" s="7">
        <v>1069.1666666666667</v>
      </c>
      <c r="L81" s="7"/>
      <c r="M81" s="8" t="s">
        <v>53</v>
      </c>
    </row>
    <row r="82" spans="1:13" x14ac:dyDescent="0.2">
      <c r="A82" s="6">
        <v>4616</v>
      </c>
      <c r="B82" s="7" t="s">
        <v>1</v>
      </c>
      <c r="C82" s="7" t="s">
        <v>62</v>
      </c>
      <c r="D82" s="29" t="s">
        <v>67</v>
      </c>
      <c r="E82" s="7" t="s">
        <v>0</v>
      </c>
      <c r="F82" s="7">
        <v>18</v>
      </c>
      <c r="G82" s="7">
        <v>30</v>
      </c>
      <c r="H82" s="7">
        <v>27</v>
      </c>
      <c r="I82" s="7">
        <v>73.833333333333329</v>
      </c>
      <c r="J82" s="7">
        <v>262.66666666666669</v>
      </c>
      <c r="K82" s="7">
        <v>505.33333333333331</v>
      </c>
      <c r="L82" s="7"/>
      <c r="M82" s="8" t="s">
        <v>53</v>
      </c>
    </row>
    <row r="83" spans="1:13" x14ac:dyDescent="0.2">
      <c r="A83" s="6">
        <v>4624</v>
      </c>
      <c r="B83" s="7" t="s">
        <v>1</v>
      </c>
      <c r="C83" s="7" t="s">
        <v>62</v>
      </c>
      <c r="D83" s="29" t="s">
        <v>67</v>
      </c>
      <c r="E83" s="7" t="s">
        <v>0</v>
      </c>
      <c r="F83" s="7">
        <v>29.833333333333332</v>
      </c>
      <c r="G83" s="7">
        <v>31.666666666666668</v>
      </c>
      <c r="H83" s="7">
        <v>34.333333333333336</v>
      </c>
      <c r="I83" s="7">
        <v>96</v>
      </c>
      <c r="J83" s="7">
        <v>482.5</v>
      </c>
      <c r="K83" s="7">
        <v>805.66666666666663</v>
      </c>
      <c r="L83" s="7"/>
      <c r="M83" s="8" t="s">
        <v>53</v>
      </c>
    </row>
    <row r="84" spans="1:13" x14ac:dyDescent="0.2">
      <c r="A84" s="6">
        <v>4691</v>
      </c>
      <c r="B84" s="7" t="s">
        <v>1</v>
      </c>
      <c r="C84" s="7" t="s">
        <v>62</v>
      </c>
      <c r="D84" s="29" t="s">
        <v>67</v>
      </c>
      <c r="E84" s="7" t="s">
        <v>0</v>
      </c>
      <c r="F84" s="7">
        <v>18.833333333333332</v>
      </c>
      <c r="G84" s="7">
        <v>16.5</v>
      </c>
      <c r="H84" s="7">
        <v>23</v>
      </c>
      <c r="I84" s="7">
        <v>87.166666666666671</v>
      </c>
      <c r="J84" s="7">
        <v>767.5</v>
      </c>
      <c r="K84" s="7">
        <v>1003.5</v>
      </c>
      <c r="L84" s="7"/>
      <c r="M84" s="8" t="s">
        <v>53</v>
      </c>
    </row>
    <row r="85" spans="1:13" x14ac:dyDescent="0.2">
      <c r="A85" s="6">
        <v>5173</v>
      </c>
      <c r="B85" s="7" t="s">
        <v>1</v>
      </c>
      <c r="C85" s="7" t="s">
        <v>62</v>
      </c>
      <c r="D85" s="29" t="s">
        <v>67</v>
      </c>
      <c r="E85" s="7" t="s">
        <v>0</v>
      </c>
      <c r="F85" s="7">
        <v>14.166666666666666</v>
      </c>
      <c r="G85" s="7">
        <v>17.333333333333332</v>
      </c>
      <c r="H85" s="7">
        <v>16.5</v>
      </c>
      <c r="I85" s="7">
        <v>42.166666666666664</v>
      </c>
      <c r="J85" s="7">
        <v>563.16666666666663</v>
      </c>
      <c r="K85" s="7">
        <v>707.16666666666663</v>
      </c>
      <c r="L85" s="7"/>
      <c r="M85" s="8" t="s">
        <v>53</v>
      </c>
    </row>
    <row r="86" spans="1:13" x14ac:dyDescent="0.2">
      <c r="A86" s="6">
        <v>5174</v>
      </c>
      <c r="B86" s="7" t="s">
        <v>1</v>
      </c>
      <c r="C86" s="7" t="s">
        <v>62</v>
      </c>
      <c r="D86" s="29" t="s">
        <v>67</v>
      </c>
      <c r="E86" s="7" t="s">
        <v>0</v>
      </c>
      <c r="F86" s="7">
        <v>18.166666666666668</v>
      </c>
      <c r="G86" s="7">
        <v>22.166666666666668</v>
      </c>
      <c r="H86" s="7">
        <v>27</v>
      </c>
      <c r="I86" s="7">
        <v>232.66666666666666</v>
      </c>
      <c r="J86" s="7">
        <v>509.33333333333331</v>
      </c>
      <c r="K86" s="7">
        <v>1353.5</v>
      </c>
      <c r="L86" s="7"/>
      <c r="M86" s="8" t="s">
        <v>53</v>
      </c>
    </row>
    <row r="87" spans="1:13" x14ac:dyDescent="0.2">
      <c r="A87" s="6">
        <v>5175</v>
      </c>
      <c r="B87" s="7" t="s">
        <v>1</v>
      </c>
      <c r="C87" s="7" t="s">
        <v>62</v>
      </c>
      <c r="D87" s="29" t="s">
        <v>67</v>
      </c>
      <c r="E87" s="7" t="s">
        <v>0</v>
      </c>
      <c r="F87" s="7">
        <v>19.666666666666668</v>
      </c>
      <c r="G87" s="7">
        <v>15</v>
      </c>
      <c r="H87" s="7">
        <v>26.333333333333332</v>
      </c>
      <c r="I87" s="7">
        <v>54.666666666666664</v>
      </c>
      <c r="J87" s="7">
        <v>973.66666666666663</v>
      </c>
      <c r="K87" s="7">
        <v>1108.3333333333333</v>
      </c>
      <c r="L87" s="7"/>
      <c r="M87" s="8" t="s">
        <v>53</v>
      </c>
    </row>
    <row r="88" spans="1:13" x14ac:dyDescent="0.2">
      <c r="A88" s="6">
        <v>5176</v>
      </c>
      <c r="B88" s="7" t="s">
        <v>1</v>
      </c>
      <c r="C88" s="7" t="s">
        <v>62</v>
      </c>
      <c r="D88" s="29" t="s">
        <v>67</v>
      </c>
      <c r="E88" s="7" t="s">
        <v>0</v>
      </c>
      <c r="F88" s="7">
        <v>28.5</v>
      </c>
      <c r="G88" s="7">
        <v>18.166666666666668</v>
      </c>
      <c r="H88" s="7">
        <v>31.833333333333332</v>
      </c>
      <c r="I88" s="7">
        <v>110.66666666666667</v>
      </c>
      <c r="J88" s="7">
        <v>786.83333333333337</v>
      </c>
      <c r="K88" s="7">
        <v>800</v>
      </c>
      <c r="L88" s="7"/>
      <c r="M88" s="8" t="s">
        <v>53</v>
      </c>
    </row>
    <row r="89" spans="1:13" ht="15" thickBot="1" x14ac:dyDescent="0.25">
      <c r="A89" s="41" t="s">
        <v>59</v>
      </c>
      <c r="B89" s="42"/>
      <c r="C89" s="42"/>
      <c r="D89" s="10"/>
      <c r="E89" s="10"/>
      <c r="F89" s="10">
        <f>AVERAGE(F77:F88)</f>
        <v>23.166666666666668</v>
      </c>
      <c r="G89" s="10">
        <f t="shared" ref="G89:K89" si="10">AVERAGE(G77:G88)</f>
        <v>21.888888888888886</v>
      </c>
      <c r="H89" s="10">
        <f t="shared" si="10"/>
        <v>31.180555555555554</v>
      </c>
      <c r="I89" s="10">
        <f t="shared" si="10"/>
        <v>110.33333333333333</v>
      </c>
      <c r="J89" s="10">
        <f t="shared" si="10"/>
        <v>635.68055555555554</v>
      </c>
      <c r="K89" s="10">
        <f t="shared" si="10"/>
        <v>912.52777777777783</v>
      </c>
      <c r="L89" s="7"/>
      <c r="M89" s="8"/>
    </row>
    <row r="90" spans="1:13" ht="15" thickBot="1" x14ac:dyDescent="0.25">
      <c r="A90" s="39" t="s">
        <v>60</v>
      </c>
      <c r="B90" s="40"/>
      <c r="C90" s="40"/>
      <c r="D90" s="11"/>
      <c r="E90" s="11"/>
      <c r="F90" s="11">
        <f>(_xlfn.STDEV.P(F77:F88)/SQRT(12))</f>
        <v>1.9386819373793582</v>
      </c>
      <c r="G90" s="11">
        <f t="shared" ref="G90:K90" si="11">(_xlfn.STDEV.P(G77:G88)/SQRT(12))</f>
        <v>1.7707470930343858</v>
      </c>
      <c r="H90" s="11">
        <f t="shared" si="11"/>
        <v>4.4372101858644379</v>
      </c>
      <c r="I90" s="11">
        <f t="shared" si="11"/>
        <v>15.304232146858533</v>
      </c>
      <c r="J90" s="11">
        <f t="shared" si="11"/>
        <v>49.955051008587539</v>
      </c>
      <c r="K90" s="11">
        <f t="shared" si="11"/>
        <v>62.288419131663687</v>
      </c>
      <c r="L90" s="12"/>
      <c r="M90" s="32"/>
    </row>
    <row r="91" spans="1:13" ht="15" thickBot="1" x14ac:dyDescent="0.25">
      <c r="A91" s="16"/>
      <c r="B91" s="17"/>
      <c r="E91" s="17"/>
      <c r="F91" s="17"/>
      <c r="G91" s="17"/>
      <c r="H91" s="17"/>
      <c r="I91" s="17"/>
      <c r="J91" s="17"/>
      <c r="K91" s="18"/>
    </row>
    <row r="92" spans="1:13" x14ac:dyDescent="0.2">
      <c r="A92" s="3" t="s">
        <v>27</v>
      </c>
      <c r="B92" s="4" t="s">
        <v>28</v>
      </c>
      <c r="C92" s="4" t="s">
        <v>65</v>
      </c>
      <c r="D92" s="4" t="s">
        <v>70</v>
      </c>
      <c r="E92" s="4" t="s">
        <v>0</v>
      </c>
      <c r="F92" s="4">
        <v>18.666666666666668</v>
      </c>
      <c r="G92" s="4">
        <v>23</v>
      </c>
      <c r="H92" s="4">
        <v>29.5</v>
      </c>
      <c r="I92" s="4">
        <v>31</v>
      </c>
      <c r="J92" s="4">
        <v>94.333333333333329</v>
      </c>
      <c r="K92" s="4">
        <v>279.83333333333331</v>
      </c>
      <c r="L92" s="4"/>
      <c r="M92" s="5" t="s">
        <v>49</v>
      </c>
    </row>
    <row r="93" spans="1:13" x14ac:dyDescent="0.2">
      <c r="A93" s="6" t="s">
        <v>29</v>
      </c>
      <c r="B93" s="7" t="s">
        <v>28</v>
      </c>
      <c r="C93" s="7" t="s">
        <v>65</v>
      </c>
      <c r="D93" s="7" t="s">
        <v>70</v>
      </c>
      <c r="E93" s="7" t="s">
        <v>0</v>
      </c>
      <c r="F93" s="7">
        <v>18.833333333333332</v>
      </c>
      <c r="G93" s="7">
        <v>26.166666666666668</v>
      </c>
      <c r="H93" s="7">
        <v>44.666666666666664</v>
      </c>
      <c r="I93" s="7">
        <v>82.333333333333329</v>
      </c>
      <c r="J93" s="7">
        <v>297</v>
      </c>
      <c r="K93" s="7">
        <v>420.16666666666669</v>
      </c>
      <c r="L93" s="7"/>
      <c r="M93" s="8" t="s">
        <v>49</v>
      </c>
    </row>
    <row r="94" spans="1:13" x14ac:dyDescent="0.2">
      <c r="A94" s="6" t="s">
        <v>30</v>
      </c>
      <c r="B94" s="7" t="s">
        <v>28</v>
      </c>
      <c r="C94" s="7" t="s">
        <v>65</v>
      </c>
      <c r="D94" s="7" t="s">
        <v>70</v>
      </c>
      <c r="E94" s="7" t="s">
        <v>0</v>
      </c>
      <c r="F94" s="7">
        <v>19.666666666666668</v>
      </c>
      <c r="G94" s="7">
        <v>35.833333333333336</v>
      </c>
      <c r="H94" s="7">
        <v>118.83333333333333</v>
      </c>
      <c r="I94" s="7">
        <v>40.666666666666664</v>
      </c>
      <c r="J94" s="7">
        <v>287.16666666666669</v>
      </c>
      <c r="K94" s="7">
        <v>503.66666666666669</v>
      </c>
      <c r="L94" s="7"/>
      <c r="M94" s="8" t="s">
        <v>49</v>
      </c>
    </row>
    <row r="95" spans="1:13" x14ac:dyDescent="0.2">
      <c r="A95" s="6" t="s">
        <v>31</v>
      </c>
      <c r="B95" s="7" t="s">
        <v>28</v>
      </c>
      <c r="C95" s="7" t="s">
        <v>65</v>
      </c>
      <c r="D95" s="7" t="s">
        <v>70</v>
      </c>
      <c r="E95" s="7" t="s">
        <v>0</v>
      </c>
      <c r="F95" s="7">
        <v>18.166666666666668</v>
      </c>
      <c r="G95" s="7">
        <v>25.333333333333332</v>
      </c>
      <c r="H95" s="7">
        <v>35</v>
      </c>
      <c r="I95" s="7">
        <v>485</v>
      </c>
      <c r="J95" s="7">
        <v>832.5</v>
      </c>
      <c r="K95" s="7">
        <v>1107</v>
      </c>
      <c r="L95" s="7"/>
      <c r="M95" s="8" t="s">
        <v>49</v>
      </c>
    </row>
    <row r="96" spans="1:13" x14ac:dyDescent="0.2">
      <c r="A96" s="6" t="s">
        <v>32</v>
      </c>
      <c r="B96" s="7" t="s">
        <v>28</v>
      </c>
      <c r="C96" s="7" t="s">
        <v>65</v>
      </c>
      <c r="D96" s="7" t="s">
        <v>70</v>
      </c>
      <c r="E96" s="7" t="s">
        <v>0</v>
      </c>
      <c r="F96" s="7">
        <v>28.5</v>
      </c>
      <c r="G96" s="7">
        <v>34.166666666666664</v>
      </c>
      <c r="H96" s="7">
        <v>27.5</v>
      </c>
      <c r="I96" s="7">
        <v>100.83333333333333</v>
      </c>
      <c r="J96" s="7">
        <v>328</v>
      </c>
      <c r="K96" s="7">
        <v>531.33333333333337</v>
      </c>
      <c r="L96" s="7"/>
      <c r="M96" s="8" t="s">
        <v>49</v>
      </c>
    </row>
    <row r="97" spans="1:13" x14ac:dyDescent="0.2">
      <c r="A97" s="6" t="s">
        <v>33</v>
      </c>
      <c r="B97" s="7" t="s">
        <v>28</v>
      </c>
      <c r="C97" s="7" t="s">
        <v>65</v>
      </c>
      <c r="D97" s="7" t="s">
        <v>70</v>
      </c>
      <c r="E97" s="7" t="s">
        <v>0</v>
      </c>
      <c r="F97" s="7">
        <v>17.333333333333332</v>
      </c>
      <c r="G97" s="7">
        <v>20.666666666666668</v>
      </c>
      <c r="H97" s="7">
        <v>22.166666666666668</v>
      </c>
      <c r="I97" s="7">
        <v>127.66666666666667</v>
      </c>
      <c r="J97" s="7">
        <v>688.5</v>
      </c>
      <c r="K97" s="7">
        <v>821.16666666666663</v>
      </c>
      <c r="L97" s="7"/>
      <c r="M97" s="8" t="s">
        <v>49</v>
      </c>
    </row>
    <row r="98" spans="1:13" x14ac:dyDescent="0.2">
      <c r="A98" s="6" t="s">
        <v>34</v>
      </c>
      <c r="B98" s="7" t="s">
        <v>28</v>
      </c>
      <c r="C98" s="7" t="s">
        <v>65</v>
      </c>
      <c r="D98" s="7" t="s">
        <v>70</v>
      </c>
      <c r="E98" s="7" t="s">
        <v>0</v>
      </c>
      <c r="F98" s="7">
        <v>15.833333333333334</v>
      </c>
      <c r="G98" s="7">
        <v>21.333333333333332</v>
      </c>
      <c r="H98" s="7">
        <v>28.166666666666668</v>
      </c>
      <c r="I98" s="7">
        <v>139.16666666666666</v>
      </c>
      <c r="J98" s="7">
        <v>690.33333333333337</v>
      </c>
      <c r="K98" s="7">
        <v>1066</v>
      </c>
      <c r="L98" s="7"/>
      <c r="M98" s="8" t="s">
        <v>49</v>
      </c>
    </row>
    <row r="99" spans="1:13" x14ac:dyDescent="0.2">
      <c r="A99" s="6" t="s">
        <v>35</v>
      </c>
      <c r="B99" s="7" t="s">
        <v>28</v>
      </c>
      <c r="C99" s="7" t="s">
        <v>65</v>
      </c>
      <c r="D99" s="7" t="s">
        <v>70</v>
      </c>
      <c r="E99" s="7" t="s">
        <v>0</v>
      </c>
      <c r="F99" s="7">
        <v>15.666666666666666</v>
      </c>
      <c r="G99" s="7">
        <v>23</v>
      </c>
      <c r="H99" s="7">
        <v>53</v>
      </c>
      <c r="I99" s="7">
        <v>233.5</v>
      </c>
      <c r="J99" s="7">
        <v>655</v>
      </c>
      <c r="K99" s="7">
        <v>760.16666666666663</v>
      </c>
      <c r="L99" s="7"/>
      <c r="M99" s="8" t="s">
        <v>49</v>
      </c>
    </row>
    <row r="100" spans="1:13" x14ac:dyDescent="0.2">
      <c r="A100" s="6" t="s">
        <v>36</v>
      </c>
      <c r="B100" s="7" t="s">
        <v>28</v>
      </c>
      <c r="C100" s="7" t="s">
        <v>65</v>
      </c>
      <c r="D100" s="7" t="s">
        <v>70</v>
      </c>
      <c r="E100" s="7" t="s">
        <v>0</v>
      </c>
      <c r="F100" s="7">
        <v>18.833333333333332</v>
      </c>
      <c r="G100" s="7">
        <v>15.833333333333334</v>
      </c>
      <c r="H100" s="7">
        <v>31.833333333333332</v>
      </c>
      <c r="I100" s="7">
        <v>41.333333333333336</v>
      </c>
      <c r="J100" s="7">
        <v>248.83333333333334</v>
      </c>
      <c r="K100" s="7">
        <v>335.33333333333331</v>
      </c>
      <c r="L100" s="7"/>
      <c r="M100" s="8" t="s">
        <v>49</v>
      </c>
    </row>
    <row r="101" spans="1:13" x14ac:dyDescent="0.2">
      <c r="A101" s="6" t="s">
        <v>37</v>
      </c>
      <c r="B101" s="7" t="s">
        <v>28</v>
      </c>
      <c r="C101" s="7" t="s">
        <v>65</v>
      </c>
      <c r="D101" s="7" t="s">
        <v>70</v>
      </c>
      <c r="E101" s="7" t="s">
        <v>0</v>
      </c>
      <c r="F101" s="7">
        <v>19</v>
      </c>
      <c r="G101" s="7">
        <v>20.5</v>
      </c>
      <c r="H101" s="7">
        <v>37.333333333333336</v>
      </c>
      <c r="I101" s="7">
        <v>88.666666666666671</v>
      </c>
      <c r="J101" s="7">
        <v>326.33333333333331</v>
      </c>
      <c r="K101" s="7">
        <v>365.33333333333331</v>
      </c>
      <c r="L101" s="7"/>
      <c r="M101" s="8" t="s">
        <v>49</v>
      </c>
    </row>
    <row r="102" spans="1:13" x14ac:dyDescent="0.2">
      <c r="A102" s="6" t="s">
        <v>38</v>
      </c>
      <c r="B102" s="7" t="s">
        <v>28</v>
      </c>
      <c r="C102" s="7" t="s">
        <v>65</v>
      </c>
      <c r="D102" s="7" t="s">
        <v>70</v>
      </c>
      <c r="E102" s="7" t="s">
        <v>0</v>
      </c>
      <c r="F102" s="7">
        <v>19.666666666666668</v>
      </c>
      <c r="G102" s="7">
        <v>21.333333333333332</v>
      </c>
      <c r="H102" s="7">
        <v>25.166666666666668</v>
      </c>
      <c r="I102" s="7">
        <v>91</v>
      </c>
      <c r="J102" s="7">
        <v>670.83333333333337</v>
      </c>
      <c r="K102" s="7">
        <v>821.16666666666663</v>
      </c>
      <c r="L102" s="7"/>
      <c r="M102" s="8" t="s">
        <v>49</v>
      </c>
    </row>
    <row r="103" spans="1:13" x14ac:dyDescent="0.2">
      <c r="A103" s="6" t="s">
        <v>39</v>
      </c>
      <c r="B103" s="7" t="s">
        <v>1</v>
      </c>
      <c r="C103" s="7" t="s">
        <v>65</v>
      </c>
      <c r="D103" s="7" t="s">
        <v>70</v>
      </c>
      <c r="E103" s="7" t="s">
        <v>0</v>
      </c>
      <c r="F103" s="7">
        <v>22.333333333333332</v>
      </c>
      <c r="G103" s="7">
        <v>18.833333333333332</v>
      </c>
      <c r="H103" s="7">
        <v>30.666666666666668</v>
      </c>
      <c r="I103" s="7">
        <v>85.166666666666671</v>
      </c>
      <c r="J103" s="7">
        <v>211.66666666666666</v>
      </c>
      <c r="K103" s="7">
        <v>476</v>
      </c>
      <c r="L103" s="7"/>
      <c r="M103" s="8" t="s">
        <v>49</v>
      </c>
    </row>
    <row r="104" spans="1:13" x14ac:dyDescent="0.2">
      <c r="A104" s="6" t="s">
        <v>40</v>
      </c>
      <c r="B104" s="7" t="s">
        <v>1</v>
      </c>
      <c r="C104" s="7" t="s">
        <v>65</v>
      </c>
      <c r="D104" s="7" t="s">
        <v>70</v>
      </c>
      <c r="E104" s="7" t="s">
        <v>0</v>
      </c>
      <c r="F104" s="7">
        <v>15</v>
      </c>
      <c r="G104" s="7">
        <v>18.166666666666668</v>
      </c>
      <c r="H104" s="7">
        <v>24.5</v>
      </c>
      <c r="I104" s="7">
        <v>193</v>
      </c>
      <c r="J104" s="7">
        <v>774.66666666666663</v>
      </c>
      <c r="K104" s="7">
        <v>966.66666666666663</v>
      </c>
      <c r="L104" s="7"/>
      <c r="M104" s="8" t="s">
        <v>49</v>
      </c>
    </row>
    <row r="105" spans="1:13" x14ac:dyDescent="0.2">
      <c r="A105" s="6">
        <v>4914</v>
      </c>
      <c r="B105" s="7" t="s">
        <v>1</v>
      </c>
      <c r="C105" s="7" t="s">
        <v>65</v>
      </c>
      <c r="D105" s="7" t="s">
        <v>70</v>
      </c>
      <c r="E105" s="7" t="s">
        <v>0</v>
      </c>
      <c r="F105" s="7">
        <v>20.666666666666668</v>
      </c>
      <c r="G105" s="7">
        <v>26.666666666666668</v>
      </c>
      <c r="H105" s="7">
        <v>40.666666666666664</v>
      </c>
      <c r="I105" s="7">
        <v>56.333333333333336</v>
      </c>
      <c r="J105" s="7">
        <v>54.333333333333336</v>
      </c>
      <c r="K105" s="7">
        <v>109.83333333333333</v>
      </c>
      <c r="L105" s="7"/>
      <c r="M105" s="8" t="s">
        <v>49</v>
      </c>
    </row>
    <row r="106" spans="1:13" x14ac:dyDescent="0.2">
      <c r="A106" s="6" t="s">
        <v>41</v>
      </c>
      <c r="B106" s="7" t="s">
        <v>1</v>
      </c>
      <c r="C106" s="7" t="s">
        <v>65</v>
      </c>
      <c r="D106" s="7" t="s">
        <v>70</v>
      </c>
      <c r="E106" s="7" t="s">
        <v>0</v>
      </c>
      <c r="F106" s="7">
        <v>15</v>
      </c>
      <c r="G106" s="7">
        <v>21.166666666666668</v>
      </c>
      <c r="H106" s="7">
        <v>45.5</v>
      </c>
      <c r="I106" s="7">
        <v>129.5</v>
      </c>
      <c r="J106" s="7">
        <v>360.5</v>
      </c>
      <c r="K106" s="7">
        <v>615.5</v>
      </c>
      <c r="L106" s="7"/>
      <c r="M106" s="8" t="s">
        <v>49</v>
      </c>
    </row>
    <row r="107" spans="1:13" x14ac:dyDescent="0.2">
      <c r="A107" s="6">
        <v>4920</v>
      </c>
      <c r="B107" s="7" t="s">
        <v>1</v>
      </c>
      <c r="C107" s="7" t="s">
        <v>65</v>
      </c>
      <c r="D107" s="7" t="s">
        <v>70</v>
      </c>
      <c r="E107" s="7" t="s">
        <v>0</v>
      </c>
      <c r="F107" s="7">
        <v>31</v>
      </c>
      <c r="G107" s="7">
        <v>26</v>
      </c>
      <c r="H107" s="7">
        <v>69.166666666666671</v>
      </c>
      <c r="I107" s="7">
        <v>60.333333333333336</v>
      </c>
      <c r="J107" s="7">
        <v>135.66666666666666</v>
      </c>
      <c r="K107" s="7">
        <v>105.83333333333333</v>
      </c>
      <c r="L107" s="7"/>
      <c r="M107" s="8" t="s">
        <v>49</v>
      </c>
    </row>
    <row r="108" spans="1:13" x14ac:dyDescent="0.2">
      <c r="A108" s="6" t="s">
        <v>42</v>
      </c>
      <c r="B108" s="7" t="s">
        <v>1</v>
      </c>
      <c r="C108" s="7" t="s">
        <v>65</v>
      </c>
      <c r="D108" s="7" t="s">
        <v>70</v>
      </c>
      <c r="E108" s="7" t="s">
        <v>0</v>
      </c>
      <c r="F108" s="7">
        <v>16.666666666666668</v>
      </c>
      <c r="G108" s="7">
        <v>25.333333333333332</v>
      </c>
      <c r="H108" s="7">
        <v>23.833333333333332</v>
      </c>
      <c r="I108" s="7">
        <v>172.5</v>
      </c>
      <c r="J108" s="7">
        <v>721</v>
      </c>
      <c r="K108" s="7">
        <v>1207.8333333333333</v>
      </c>
      <c r="L108" s="7"/>
      <c r="M108" s="8" t="s">
        <v>49</v>
      </c>
    </row>
    <row r="109" spans="1:13" x14ac:dyDescent="0.2">
      <c r="A109" s="6" t="s">
        <v>43</v>
      </c>
      <c r="B109" s="7" t="s">
        <v>1</v>
      </c>
      <c r="C109" s="7" t="s">
        <v>65</v>
      </c>
      <c r="D109" s="7" t="s">
        <v>70</v>
      </c>
      <c r="E109" s="7" t="s">
        <v>0</v>
      </c>
      <c r="F109" s="7">
        <v>19</v>
      </c>
      <c r="G109" s="7">
        <v>18.333333333333332</v>
      </c>
      <c r="H109" s="7">
        <v>34.333333333333336</v>
      </c>
      <c r="I109" s="7">
        <v>386.5</v>
      </c>
      <c r="J109" s="7">
        <v>1002.5</v>
      </c>
      <c r="K109" s="7">
        <v>1887.5</v>
      </c>
      <c r="L109" s="7"/>
      <c r="M109" s="8" t="s">
        <v>49</v>
      </c>
    </row>
    <row r="110" spans="1:13" x14ac:dyDescent="0.2">
      <c r="A110" s="6" t="s">
        <v>44</v>
      </c>
      <c r="B110" s="7" t="s">
        <v>1</v>
      </c>
      <c r="C110" s="7" t="s">
        <v>65</v>
      </c>
      <c r="D110" s="7" t="s">
        <v>70</v>
      </c>
      <c r="E110" s="7" t="s">
        <v>0</v>
      </c>
      <c r="F110" s="7">
        <v>16.666666666666668</v>
      </c>
      <c r="G110" s="7">
        <v>26</v>
      </c>
      <c r="H110" s="7">
        <v>132.5</v>
      </c>
      <c r="I110" s="7">
        <v>433.83333333333331</v>
      </c>
      <c r="J110" s="7">
        <v>603.83333333333337</v>
      </c>
      <c r="K110" s="7">
        <v>768.16666666666663</v>
      </c>
      <c r="L110" s="7"/>
      <c r="M110" s="8" t="s">
        <v>49</v>
      </c>
    </row>
    <row r="111" spans="1:13" x14ac:dyDescent="0.2">
      <c r="A111" s="6" t="s">
        <v>45</v>
      </c>
      <c r="B111" s="7" t="s">
        <v>1</v>
      </c>
      <c r="C111" s="7" t="s">
        <v>65</v>
      </c>
      <c r="D111" s="7" t="s">
        <v>70</v>
      </c>
      <c r="E111" s="7" t="s">
        <v>0</v>
      </c>
      <c r="F111" s="7">
        <v>24.5</v>
      </c>
      <c r="G111" s="7">
        <v>15.833333333333334</v>
      </c>
      <c r="H111" s="7">
        <v>29.333333333333332</v>
      </c>
      <c r="I111" s="7">
        <v>433.83333333333331</v>
      </c>
      <c r="J111" s="7">
        <v>596.5</v>
      </c>
      <c r="K111" s="7">
        <v>883.83333333333337</v>
      </c>
      <c r="L111" s="7"/>
      <c r="M111" s="8" t="s">
        <v>49</v>
      </c>
    </row>
    <row r="112" spans="1:13" x14ac:dyDescent="0.2">
      <c r="A112" s="6" t="s">
        <v>46</v>
      </c>
      <c r="B112" s="7" t="s">
        <v>1</v>
      </c>
      <c r="C112" s="7" t="s">
        <v>65</v>
      </c>
      <c r="D112" s="7" t="s">
        <v>70</v>
      </c>
      <c r="E112" s="7" t="s">
        <v>0</v>
      </c>
      <c r="F112" s="7">
        <v>21.166666666666668</v>
      </c>
      <c r="G112" s="7">
        <v>23.5</v>
      </c>
      <c r="H112" s="7">
        <v>37.5</v>
      </c>
      <c r="I112" s="7">
        <v>112</v>
      </c>
      <c r="J112" s="7">
        <v>106.66666666666667</v>
      </c>
      <c r="K112" s="7">
        <v>113.83333333333333</v>
      </c>
      <c r="L112" s="7"/>
      <c r="M112" s="8" t="s">
        <v>49</v>
      </c>
    </row>
    <row r="113" spans="1:13" x14ac:dyDescent="0.2">
      <c r="A113" s="6" t="s">
        <v>47</v>
      </c>
      <c r="B113" s="7" t="s">
        <v>1</v>
      </c>
      <c r="C113" s="7" t="s">
        <v>65</v>
      </c>
      <c r="D113" s="7" t="s">
        <v>70</v>
      </c>
      <c r="E113" s="7" t="s">
        <v>0</v>
      </c>
      <c r="F113" s="7">
        <v>15.666666666666666</v>
      </c>
      <c r="G113" s="7">
        <v>14.166666666666666</v>
      </c>
      <c r="H113" s="7">
        <v>27</v>
      </c>
      <c r="I113" s="7">
        <v>299.5</v>
      </c>
      <c r="J113" s="7">
        <v>834.83333333333337</v>
      </c>
      <c r="K113" s="7">
        <v>1127</v>
      </c>
      <c r="L113" s="7"/>
      <c r="M113" s="8" t="s">
        <v>49</v>
      </c>
    </row>
    <row r="114" spans="1:13" x14ac:dyDescent="0.2">
      <c r="A114" s="6" t="s">
        <v>48</v>
      </c>
      <c r="B114" s="7" t="s">
        <v>1</v>
      </c>
      <c r="C114" s="7" t="s">
        <v>65</v>
      </c>
      <c r="D114" s="7" t="s">
        <v>70</v>
      </c>
      <c r="E114" s="7" t="s">
        <v>0</v>
      </c>
      <c r="F114" s="7">
        <v>12.5</v>
      </c>
      <c r="G114" s="7">
        <v>18.833333333333332</v>
      </c>
      <c r="H114" s="7">
        <v>21.5</v>
      </c>
      <c r="I114" s="7">
        <v>357.33333333333331</v>
      </c>
      <c r="J114" s="7">
        <v>1465.5</v>
      </c>
      <c r="K114" s="7">
        <v>2363.3333333333335</v>
      </c>
      <c r="L114" s="7"/>
      <c r="M114" s="8" t="s">
        <v>49</v>
      </c>
    </row>
    <row r="115" spans="1:13" ht="15" thickBot="1" x14ac:dyDescent="0.25">
      <c r="A115" s="44" t="s">
        <v>59</v>
      </c>
      <c r="B115" s="45"/>
      <c r="C115" s="46"/>
      <c r="D115" s="19"/>
      <c r="E115" s="7"/>
      <c r="F115" s="7">
        <f>AVERAGE(F92:F114)</f>
        <v>19.144927536231886</v>
      </c>
      <c r="G115" s="7">
        <f t="shared" ref="G115:K115" si="12">AVERAGE(G92:G114)</f>
        <v>22.608695652173914</v>
      </c>
      <c r="H115" s="7">
        <f t="shared" si="12"/>
        <v>42.159420289855078</v>
      </c>
      <c r="I115" s="7">
        <f t="shared" si="12"/>
        <v>181.78260869565219</v>
      </c>
      <c r="J115" s="7">
        <f t="shared" si="12"/>
        <v>521.15217391304361</v>
      </c>
      <c r="K115" s="7">
        <f t="shared" si="12"/>
        <v>766.80434782608711</v>
      </c>
      <c r="L115" s="7"/>
      <c r="M115" s="8"/>
    </row>
    <row r="116" spans="1:13" ht="15" thickBot="1" x14ac:dyDescent="0.25">
      <c r="A116" s="47" t="s">
        <v>60</v>
      </c>
      <c r="B116" s="48"/>
      <c r="C116" s="49"/>
      <c r="D116" s="20"/>
      <c r="E116" s="12"/>
      <c r="F116" s="12">
        <f>(_xlfn.STDEV.P(F92:F114)/SQRT(23))</f>
        <v>0.87446111757384581</v>
      </c>
      <c r="G116" s="12">
        <f t="shared" ref="G116:K116" si="13">(_xlfn.STDEV.P(G92:G114)/SQRT(23))</f>
        <v>1.0823384358769403</v>
      </c>
      <c r="H116" s="12">
        <f t="shared" si="13"/>
        <v>5.8382999673901699</v>
      </c>
      <c r="I116" s="12">
        <f t="shared" si="13"/>
        <v>29.37184816606652</v>
      </c>
      <c r="J116" s="12">
        <f t="shared" si="13"/>
        <v>70.496300677888954</v>
      </c>
      <c r="K116" s="12">
        <f t="shared" si="13"/>
        <v>111.91423367767474</v>
      </c>
      <c r="L116" s="12"/>
      <c r="M116" s="33"/>
    </row>
    <row r="117" spans="1:13" ht="15" thickBot="1" x14ac:dyDescent="0.25"/>
    <row r="118" spans="1:13" x14ac:dyDescent="0.2">
      <c r="A118" s="3">
        <v>3024</v>
      </c>
      <c r="B118" s="4" t="s">
        <v>0</v>
      </c>
      <c r="C118" s="4" t="s">
        <v>50</v>
      </c>
      <c r="D118" s="4" t="s">
        <v>57</v>
      </c>
      <c r="E118" s="4" t="s">
        <v>28</v>
      </c>
      <c r="F118" s="4">
        <v>22.166666666666668</v>
      </c>
      <c r="G118" s="4">
        <v>21.333333333333332</v>
      </c>
      <c r="H118" s="4">
        <v>33.333333333333336</v>
      </c>
      <c r="I118" s="4">
        <v>56.166666666666664</v>
      </c>
      <c r="J118" s="4">
        <v>138.5</v>
      </c>
      <c r="K118" s="4">
        <v>240.83333333333334</v>
      </c>
      <c r="L118" s="4" t="s">
        <v>54</v>
      </c>
      <c r="M118" s="5" t="s">
        <v>55</v>
      </c>
    </row>
    <row r="119" spans="1:13" x14ac:dyDescent="0.2">
      <c r="A119" s="6">
        <v>3025</v>
      </c>
      <c r="B119" s="7" t="s">
        <v>0</v>
      </c>
      <c r="C119" s="7" t="s">
        <v>50</v>
      </c>
      <c r="D119" s="7" t="s">
        <v>57</v>
      </c>
      <c r="E119" s="7" t="s">
        <v>28</v>
      </c>
      <c r="F119" s="7">
        <v>21.333333333333332</v>
      </c>
      <c r="G119" s="7">
        <v>31.166666666666668</v>
      </c>
      <c r="H119" s="7">
        <v>39.333333333333336</v>
      </c>
      <c r="I119" s="7">
        <v>140</v>
      </c>
      <c r="J119" s="7">
        <v>240.16666666666666</v>
      </c>
      <c r="K119" s="7">
        <v>240</v>
      </c>
      <c r="L119" s="7" t="s">
        <v>54</v>
      </c>
      <c r="M119" s="8" t="s">
        <v>55</v>
      </c>
    </row>
    <row r="120" spans="1:13" x14ac:dyDescent="0.2">
      <c r="A120" s="6">
        <v>3026</v>
      </c>
      <c r="B120" s="7" t="s">
        <v>0</v>
      </c>
      <c r="C120" s="7" t="s">
        <v>50</v>
      </c>
      <c r="D120" s="7" t="s">
        <v>57</v>
      </c>
      <c r="E120" s="7" t="s">
        <v>28</v>
      </c>
      <c r="F120" s="7">
        <v>28.5</v>
      </c>
      <c r="G120" s="7">
        <v>23.833333333333332</v>
      </c>
      <c r="H120" s="7">
        <v>29.333333333333332</v>
      </c>
      <c r="I120" s="7">
        <v>99.166666666666671</v>
      </c>
      <c r="J120" s="7">
        <v>190.16666666666666</v>
      </c>
      <c r="K120" s="7">
        <v>704</v>
      </c>
      <c r="L120" s="7" t="s">
        <v>54</v>
      </c>
      <c r="M120" s="8" t="s">
        <v>55</v>
      </c>
    </row>
    <row r="121" spans="1:13" x14ac:dyDescent="0.2">
      <c r="A121" s="6">
        <v>3042</v>
      </c>
      <c r="B121" s="7" t="s">
        <v>0</v>
      </c>
      <c r="C121" s="7" t="s">
        <v>50</v>
      </c>
      <c r="D121" s="7" t="s">
        <v>57</v>
      </c>
      <c r="E121" s="7" t="s">
        <v>28</v>
      </c>
      <c r="F121" s="7">
        <v>33.5</v>
      </c>
      <c r="G121" s="7">
        <v>54.666666666666664</v>
      </c>
      <c r="H121" s="7">
        <v>92.833333333333329</v>
      </c>
      <c r="I121" s="7">
        <v>89.5</v>
      </c>
      <c r="J121" s="7">
        <v>165.16666666666666</v>
      </c>
      <c r="K121" s="7">
        <v>170</v>
      </c>
      <c r="L121" s="7" t="s">
        <v>54</v>
      </c>
      <c r="M121" s="8" t="s">
        <v>55</v>
      </c>
    </row>
    <row r="122" spans="1:13" x14ac:dyDescent="0.2">
      <c r="A122" s="6">
        <v>3043</v>
      </c>
      <c r="B122" s="7" t="s">
        <v>0</v>
      </c>
      <c r="C122" s="7" t="s">
        <v>50</v>
      </c>
      <c r="D122" s="7" t="s">
        <v>57</v>
      </c>
      <c r="E122" s="7" t="s">
        <v>28</v>
      </c>
      <c r="F122" s="7">
        <v>18.166666666666668</v>
      </c>
      <c r="G122" s="7">
        <v>41.5</v>
      </c>
      <c r="H122" s="7">
        <v>55.333333333333336</v>
      </c>
      <c r="I122" s="7">
        <v>123.66666666666667</v>
      </c>
      <c r="J122" s="7">
        <v>301.83333333333331</v>
      </c>
      <c r="K122" s="7">
        <v>431.33333333333331</v>
      </c>
      <c r="L122" s="7" t="s">
        <v>54</v>
      </c>
      <c r="M122" s="8" t="s">
        <v>55</v>
      </c>
    </row>
    <row r="123" spans="1:13" x14ac:dyDescent="0.2">
      <c r="A123" s="6">
        <v>3039</v>
      </c>
      <c r="B123" s="7" t="s">
        <v>0</v>
      </c>
      <c r="C123" s="7" t="s">
        <v>50</v>
      </c>
      <c r="D123" s="7" t="s">
        <v>57</v>
      </c>
      <c r="E123" s="7" t="s">
        <v>28</v>
      </c>
      <c r="F123" s="7">
        <v>22</v>
      </c>
      <c r="G123" s="7">
        <v>25.333333333333332</v>
      </c>
      <c r="H123" s="7">
        <v>49.666666666666664</v>
      </c>
      <c r="I123" s="7">
        <v>115.66666666666667</v>
      </c>
      <c r="J123" s="7">
        <v>182.16666666666666</v>
      </c>
      <c r="K123" s="7">
        <v>257.33333333333331</v>
      </c>
      <c r="L123" s="7" t="s">
        <v>54</v>
      </c>
      <c r="M123" s="8" t="s">
        <v>55</v>
      </c>
    </row>
    <row r="124" spans="1:13" x14ac:dyDescent="0.2">
      <c r="A124" s="6">
        <v>3041</v>
      </c>
      <c r="B124" s="7" t="s">
        <v>0</v>
      </c>
      <c r="C124" s="7" t="s">
        <v>50</v>
      </c>
      <c r="D124" s="7" t="s">
        <v>57</v>
      </c>
      <c r="E124" s="7" t="s">
        <v>28</v>
      </c>
      <c r="F124" s="7">
        <v>26.5</v>
      </c>
      <c r="G124" s="7">
        <v>28.333333333333332</v>
      </c>
      <c r="H124" s="7">
        <v>33.5</v>
      </c>
      <c r="I124" s="7">
        <v>185.33333333333334</v>
      </c>
      <c r="J124" s="7">
        <v>523.33333333333337</v>
      </c>
      <c r="K124" s="7">
        <v>586.66666666666663</v>
      </c>
      <c r="L124" s="7" t="s">
        <v>54</v>
      </c>
      <c r="M124" s="8" t="s">
        <v>55</v>
      </c>
    </row>
    <row r="125" spans="1:13" x14ac:dyDescent="0.2">
      <c r="A125" s="6">
        <v>3236</v>
      </c>
      <c r="B125" s="7" t="s">
        <v>0</v>
      </c>
      <c r="C125" s="7" t="s">
        <v>50</v>
      </c>
      <c r="D125" s="7" t="s">
        <v>57</v>
      </c>
      <c r="E125" s="7" t="s">
        <v>28</v>
      </c>
      <c r="F125" s="7">
        <v>39</v>
      </c>
      <c r="G125" s="7">
        <v>32.666666666666664</v>
      </c>
      <c r="H125" s="7">
        <v>35</v>
      </c>
      <c r="I125" s="7">
        <v>32.5</v>
      </c>
      <c r="J125" s="7">
        <v>56.333333333333336</v>
      </c>
      <c r="K125" s="7">
        <v>218.83333333333334</v>
      </c>
      <c r="L125" s="7" t="s">
        <v>54</v>
      </c>
      <c r="M125" s="8" t="s">
        <v>55</v>
      </c>
    </row>
    <row r="126" spans="1:13" x14ac:dyDescent="0.2">
      <c r="A126" s="6">
        <v>3237</v>
      </c>
      <c r="B126" s="7" t="s">
        <v>0</v>
      </c>
      <c r="C126" s="7" t="s">
        <v>50</v>
      </c>
      <c r="D126" s="7" t="s">
        <v>57</v>
      </c>
      <c r="E126" s="7" t="s">
        <v>28</v>
      </c>
      <c r="F126" s="7">
        <v>22.833333333333332</v>
      </c>
      <c r="G126" s="7">
        <v>26.166666666666668</v>
      </c>
      <c r="H126" s="7">
        <v>48.833333333333336</v>
      </c>
      <c r="I126" s="7">
        <v>34.333333333333336</v>
      </c>
      <c r="J126" s="7">
        <v>64.5</v>
      </c>
      <c r="K126" s="7">
        <v>71.666666666666671</v>
      </c>
      <c r="L126" s="7" t="s">
        <v>54</v>
      </c>
      <c r="M126" s="8" t="s">
        <v>55</v>
      </c>
    </row>
    <row r="127" spans="1:13" x14ac:dyDescent="0.2">
      <c r="A127" s="6">
        <v>3256</v>
      </c>
      <c r="B127" s="7" t="s">
        <v>0</v>
      </c>
      <c r="C127" s="7" t="s">
        <v>50</v>
      </c>
      <c r="D127" s="7" t="s">
        <v>57</v>
      </c>
      <c r="E127" s="7" t="s">
        <v>28</v>
      </c>
      <c r="F127" s="7">
        <v>24.5</v>
      </c>
      <c r="G127" s="7">
        <v>23.833333333333332</v>
      </c>
      <c r="H127" s="7">
        <v>50.666666666666664</v>
      </c>
      <c r="I127" s="7">
        <v>145</v>
      </c>
      <c r="J127" s="7">
        <v>302</v>
      </c>
      <c r="K127" s="7">
        <v>352.5</v>
      </c>
      <c r="L127" s="7" t="s">
        <v>54</v>
      </c>
      <c r="M127" s="8" t="s">
        <v>55</v>
      </c>
    </row>
    <row r="128" spans="1:13" x14ac:dyDescent="0.2">
      <c r="A128" s="6">
        <v>3279</v>
      </c>
      <c r="B128" s="7" t="s">
        <v>0</v>
      </c>
      <c r="C128" s="7" t="s">
        <v>50</v>
      </c>
      <c r="D128" s="7" t="s">
        <v>57</v>
      </c>
      <c r="E128" s="7" t="s">
        <v>28</v>
      </c>
      <c r="F128" s="7">
        <v>28</v>
      </c>
      <c r="G128" s="7">
        <v>18.166666666666668</v>
      </c>
      <c r="H128" s="7">
        <v>60.5</v>
      </c>
      <c r="I128" s="7">
        <v>177.33333333333334</v>
      </c>
      <c r="J128" s="7">
        <v>463.83333333333331</v>
      </c>
      <c r="K128" s="7">
        <v>922</v>
      </c>
      <c r="L128" s="7" t="s">
        <v>54</v>
      </c>
      <c r="M128" s="8" t="s">
        <v>55</v>
      </c>
    </row>
    <row r="129" spans="1:13" x14ac:dyDescent="0.2">
      <c r="A129" s="6">
        <v>3287</v>
      </c>
      <c r="B129" s="7" t="s">
        <v>0</v>
      </c>
      <c r="C129" s="7" t="s">
        <v>50</v>
      </c>
      <c r="D129" s="7" t="s">
        <v>57</v>
      </c>
      <c r="E129" s="7" t="s">
        <v>28</v>
      </c>
      <c r="F129" s="7">
        <v>22</v>
      </c>
      <c r="G129" s="7">
        <v>29.5</v>
      </c>
      <c r="H129" s="7">
        <v>109.83333333333333</v>
      </c>
      <c r="I129" s="7">
        <v>176.5</v>
      </c>
      <c r="J129" s="7">
        <v>315</v>
      </c>
      <c r="K129" s="7">
        <v>228.66666666666666</v>
      </c>
      <c r="L129" s="7" t="s">
        <v>54</v>
      </c>
      <c r="M129" s="8" t="s">
        <v>55</v>
      </c>
    </row>
    <row r="130" spans="1:13" x14ac:dyDescent="0.2">
      <c r="A130" s="6">
        <v>3029</v>
      </c>
      <c r="B130" s="7" t="s">
        <v>0</v>
      </c>
      <c r="C130" s="7" t="s">
        <v>50</v>
      </c>
      <c r="D130" s="7" t="s">
        <v>57</v>
      </c>
      <c r="E130" s="7" t="s">
        <v>28</v>
      </c>
      <c r="F130" s="7">
        <v>38.333333333333336</v>
      </c>
      <c r="G130" s="7">
        <v>32.5</v>
      </c>
      <c r="H130" s="7">
        <v>34</v>
      </c>
      <c r="I130" s="7">
        <v>84.5</v>
      </c>
      <c r="J130" s="7">
        <v>250</v>
      </c>
      <c r="K130" s="7">
        <v>228.83333333333334</v>
      </c>
      <c r="L130" s="7" t="s">
        <v>54</v>
      </c>
      <c r="M130" s="8" t="s">
        <v>55</v>
      </c>
    </row>
    <row r="131" spans="1:13" x14ac:dyDescent="0.2">
      <c r="A131" s="6">
        <v>3005</v>
      </c>
      <c r="B131" s="7" t="s">
        <v>0</v>
      </c>
      <c r="C131" s="7" t="s">
        <v>50</v>
      </c>
      <c r="D131" s="7" t="s">
        <v>57</v>
      </c>
      <c r="E131" s="7" t="s">
        <v>1</v>
      </c>
      <c r="F131" s="7">
        <v>46.333333333333336</v>
      </c>
      <c r="G131" s="7">
        <v>41.5</v>
      </c>
      <c r="H131" s="7">
        <v>86.166666666666671</v>
      </c>
      <c r="I131" s="7">
        <v>246</v>
      </c>
      <c r="J131" s="7">
        <v>633</v>
      </c>
      <c r="K131" s="7">
        <v>669.66666666666663</v>
      </c>
      <c r="L131" s="7" t="s">
        <v>54</v>
      </c>
      <c r="M131" s="8" t="s">
        <v>55</v>
      </c>
    </row>
    <row r="132" spans="1:13" x14ac:dyDescent="0.2">
      <c r="A132" s="6">
        <v>3006</v>
      </c>
      <c r="B132" s="7" t="s">
        <v>0</v>
      </c>
      <c r="C132" s="7" t="s">
        <v>50</v>
      </c>
      <c r="D132" s="7" t="s">
        <v>57</v>
      </c>
      <c r="E132" s="7" t="s">
        <v>1</v>
      </c>
      <c r="F132" s="7">
        <v>38.5</v>
      </c>
      <c r="G132" s="7">
        <v>41.5</v>
      </c>
      <c r="H132" s="7">
        <v>52.833333333333336</v>
      </c>
      <c r="I132" s="7">
        <v>64.333333333333329</v>
      </c>
      <c r="J132" s="7">
        <v>254.66666666666666</v>
      </c>
      <c r="K132" s="7">
        <v>368.66666666666669</v>
      </c>
      <c r="L132" s="7" t="s">
        <v>54</v>
      </c>
      <c r="M132" s="8" t="s">
        <v>55</v>
      </c>
    </row>
    <row r="133" spans="1:13" x14ac:dyDescent="0.2">
      <c r="A133" s="6">
        <v>3008</v>
      </c>
      <c r="B133" s="7" t="s">
        <v>0</v>
      </c>
      <c r="C133" s="7" t="s">
        <v>50</v>
      </c>
      <c r="D133" s="7" t="s">
        <v>57</v>
      </c>
      <c r="E133" s="7" t="s">
        <v>1</v>
      </c>
      <c r="F133" s="7">
        <v>20.333333333333332</v>
      </c>
      <c r="G133" s="7">
        <v>18.833333333333332</v>
      </c>
      <c r="H133" s="7">
        <v>19.833333333333332</v>
      </c>
      <c r="I133" s="7">
        <v>31.166666666666668</v>
      </c>
      <c r="J133" s="7">
        <v>421</v>
      </c>
      <c r="K133" s="7">
        <v>534.66666666666663</v>
      </c>
      <c r="L133" s="7" t="s">
        <v>54</v>
      </c>
      <c r="M133" s="8" t="s">
        <v>55</v>
      </c>
    </row>
    <row r="134" spans="1:13" x14ac:dyDescent="0.2">
      <c r="A134" s="6">
        <v>3292</v>
      </c>
      <c r="B134" s="7" t="s">
        <v>0</v>
      </c>
      <c r="C134" s="7" t="s">
        <v>50</v>
      </c>
      <c r="D134" s="7" t="s">
        <v>57</v>
      </c>
      <c r="E134" s="7" t="s">
        <v>1</v>
      </c>
      <c r="F134" s="7">
        <v>30.833333333333332</v>
      </c>
      <c r="G134" s="7">
        <v>28</v>
      </c>
      <c r="H134" s="7">
        <v>113.83333333333333</v>
      </c>
      <c r="I134" s="7">
        <v>310.83333333333331</v>
      </c>
      <c r="J134" s="7">
        <v>463.66666666666669</v>
      </c>
      <c r="K134" s="7">
        <v>902.66666666666663</v>
      </c>
      <c r="L134" s="7" t="s">
        <v>54</v>
      </c>
      <c r="M134" s="8" t="s">
        <v>55</v>
      </c>
    </row>
    <row r="135" spans="1:13" x14ac:dyDescent="0.2">
      <c r="A135" s="6">
        <v>3032</v>
      </c>
      <c r="B135" s="7" t="s">
        <v>0</v>
      </c>
      <c r="C135" s="7" t="s">
        <v>50</v>
      </c>
      <c r="D135" s="7" t="s">
        <v>57</v>
      </c>
      <c r="E135" s="7" t="s">
        <v>1</v>
      </c>
      <c r="F135" s="7">
        <v>67.666666666666671</v>
      </c>
      <c r="G135" s="7">
        <v>37.333333333333336</v>
      </c>
      <c r="H135" s="7">
        <v>45.5</v>
      </c>
      <c r="I135" s="7">
        <v>132.5</v>
      </c>
      <c r="J135" s="7">
        <v>184</v>
      </c>
      <c r="K135" s="7">
        <v>151.33333333333334</v>
      </c>
      <c r="L135" s="7" t="s">
        <v>54</v>
      </c>
      <c r="M135" s="8" t="s">
        <v>55</v>
      </c>
    </row>
    <row r="136" spans="1:13" x14ac:dyDescent="0.2">
      <c r="A136" s="6">
        <v>3034</v>
      </c>
      <c r="B136" s="7" t="s">
        <v>0</v>
      </c>
      <c r="C136" s="7" t="s">
        <v>50</v>
      </c>
      <c r="D136" s="7" t="s">
        <v>57</v>
      </c>
      <c r="E136" s="7" t="s">
        <v>1</v>
      </c>
      <c r="F136" s="7">
        <v>24.666666666666668</v>
      </c>
      <c r="G136" s="7">
        <v>32.666666666666664</v>
      </c>
      <c r="H136" s="7">
        <v>110</v>
      </c>
      <c r="I136" s="7">
        <v>288</v>
      </c>
      <c r="J136" s="7">
        <v>254.66666666666666</v>
      </c>
      <c r="K136" s="7">
        <v>243.33333333333334</v>
      </c>
      <c r="L136" s="7" t="s">
        <v>54</v>
      </c>
      <c r="M136" s="8" t="s">
        <v>55</v>
      </c>
    </row>
    <row r="137" spans="1:13" x14ac:dyDescent="0.2">
      <c r="A137" s="6">
        <v>3037</v>
      </c>
      <c r="B137" s="7" t="s">
        <v>0</v>
      </c>
      <c r="C137" s="7" t="s">
        <v>50</v>
      </c>
      <c r="D137" s="7" t="s">
        <v>57</v>
      </c>
      <c r="E137" s="7" t="s">
        <v>1</v>
      </c>
      <c r="F137" s="7">
        <v>26.166666666666668</v>
      </c>
      <c r="G137" s="7">
        <v>31.166666666666668</v>
      </c>
      <c r="H137" s="7">
        <v>45.666666666666664</v>
      </c>
      <c r="I137" s="7">
        <v>123.5</v>
      </c>
      <c r="J137" s="7">
        <v>209.16666666666666</v>
      </c>
      <c r="K137" s="7">
        <v>328.83333333333331</v>
      </c>
      <c r="L137" s="7" t="s">
        <v>54</v>
      </c>
      <c r="M137" s="8" t="s">
        <v>55</v>
      </c>
    </row>
    <row r="138" spans="1:13" x14ac:dyDescent="0.2">
      <c r="A138" s="6">
        <v>3239</v>
      </c>
      <c r="B138" s="7" t="s">
        <v>0</v>
      </c>
      <c r="C138" s="7" t="s">
        <v>50</v>
      </c>
      <c r="D138" s="7" t="s">
        <v>57</v>
      </c>
      <c r="E138" s="7" t="s">
        <v>1</v>
      </c>
      <c r="F138" s="7">
        <v>27.833333333333332</v>
      </c>
      <c r="G138" s="7">
        <v>62.666666666666664</v>
      </c>
      <c r="H138" s="7">
        <v>64.333333333333329</v>
      </c>
      <c r="I138" s="7">
        <v>150.5</v>
      </c>
      <c r="J138" s="7">
        <v>556.66666666666663</v>
      </c>
      <c r="K138" s="7">
        <v>460.5</v>
      </c>
      <c r="L138" s="7" t="s">
        <v>54</v>
      </c>
      <c r="M138" s="8" t="s">
        <v>55</v>
      </c>
    </row>
    <row r="139" spans="1:13" x14ac:dyDescent="0.2">
      <c r="A139" s="6">
        <v>3241</v>
      </c>
      <c r="B139" s="7" t="s">
        <v>0</v>
      </c>
      <c r="C139" s="7" t="s">
        <v>50</v>
      </c>
      <c r="D139" s="7" t="s">
        <v>57</v>
      </c>
      <c r="E139" s="7" t="s">
        <v>1</v>
      </c>
      <c r="F139" s="7">
        <v>32.666666666666664</v>
      </c>
      <c r="G139" s="7">
        <v>68.166666666666671</v>
      </c>
      <c r="H139" s="7">
        <v>56.166666666666664</v>
      </c>
      <c r="I139" s="7">
        <v>69.666666666666671</v>
      </c>
      <c r="J139" s="7">
        <v>329.33333333333331</v>
      </c>
      <c r="K139" s="7">
        <v>398</v>
      </c>
      <c r="L139" s="7" t="s">
        <v>54</v>
      </c>
      <c r="M139" s="8" t="s">
        <v>55</v>
      </c>
    </row>
    <row r="140" spans="1:13" x14ac:dyDescent="0.2">
      <c r="A140" s="6">
        <v>3246</v>
      </c>
      <c r="B140" s="7" t="s">
        <v>0</v>
      </c>
      <c r="C140" s="7" t="s">
        <v>50</v>
      </c>
      <c r="D140" s="7" t="s">
        <v>57</v>
      </c>
      <c r="E140" s="7" t="s">
        <v>1</v>
      </c>
      <c r="F140" s="7">
        <v>20.166666666666668</v>
      </c>
      <c r="G140" s="7">
        <v>34.166666666666664</v>
      </c>
      <c r="H140" s="7">
        <v>57.666666666666664</v>
      </c>
      <c r="I140" s="7">
        <v>108.33333333333333</v>
      </c>
      <c r="J140" s="7">
        <v>145.5</v>
      </c>
      <c r="K140" s="7">
        <v>124.5</v>
      </c>
      <c r="L140" s="7" t="s">
        <v>54</v>
      </c>
      <c r="M140" s="8" t="s">
        <v>55</v>
      </c>
    </row>
    <row r="141" spans="1:13" x14ac:dyDescent="0.2">
      <c r="A141" s="6">
        <v>3248</v>
      </c>
      <c r="B141" s="7" t="s">
        <v>0</v>
      </c>
      <c r="C141" s="7" t="s">
        <v>50</v>
      </c>
      <c r="D141" s="7" t="s">
        <v>57</v>
      </c>
      <c r="E141" s="7" t="s">
        <v>1</v>
      </c>
      <c r="F141" s="7">
        <v>29.333333333333332</v>
      </c>
      <c r="G141" s="7">
        <v>66.666666666666671</v>
      </c>
      <c r="H141" s="7">
        <v>113.83333333333333</v>
      </c>
      <c r="I141" s="7">
        <v>377.66666666666669</v>
      </c>
      <c r="J141" s="7">
        <v>395.5</v>
      </c>
      <c r="K141" s="7">
        <v>520</v>
      </c>
      <c r="L141" s="7" t="s">
        <v>54</v>
      </c>
      <c r="M141" s="8" t="s">
        <v>55</v>
      </c>
    </row>
    <row r="142" spans="1:13" x14ac:dyDescent="0.2">
      <c r="A142" s="6">
        <v>3249</v>
      </c>
      <c r="B142" s="7" t="s">
        <v>0</v>
      </c>
      <c r="C142" s="7" t="s">
        <v>50</v>
      </c>
      <c r="D142" s="7" t="s">
        <v>57</v>
      </c>
      <c r="E142" s="7" t="s">
        <v>1</v>
      </c>
      <c r="F142" s="7">
        <v>22.833333333333332</v>
      </c>
      <c r="G142" s="7">
        <v>35</v>
      </c>
      <c r="H142" s="7">
        <v>210.5</v>
      </c>
      <c r="I142" s="7">
        <v>266</v>
      </c>
      <c r="J142" s="7">
        <v>262</v>
      </c>
      <c r="K142" s="7">
        <v>628.16666666666663</v>
      </c>
      <c r="L142" s="7" t="s">
        <v>54</v>
      </c>
      <c r="M142" s="8" t="s">
        <v>55</v>
      </c>
    </row>
    <row r="143" spans="1:13" x14ac:dyDescent="0.2">
      <c r="A143" s="6">
        <v>3262</v>
      </c>
      <c r="B143" s="7" t="s">
        <v>0</v>
      </c>
      <c r="C143" s="7" t="s">
        <v>50</v>
      </c>
      <c r="D143" s="7" t="s">
        <v>57</v>
      </c>
      <c r="E143" s="7" t="s">
        <v>1</v>
      </c>
      <c r="F143" s="7">
        <v>21.166666666666668</v>
      </c>
      <c r="G143" s="7">
        <v>35.166666666666664</v>
      </c>
      <c r="H143" s="7">
        <v>92.666666666666671</v>
      </c>
      <c r="I143" s="7">
        <v>506.83333333333331</v>
      </c>
      <c r="J143" s="7">
        <v>1097.8333333333333</v>
      </c>
      <c r="K143" s="7">
        <v>1314.5</v>
      </c>
      <c r="L143" s="7" t="s">
        <v>54</v>
      </c>
      <c r="M143" s="8" t="s">
        <v>55</v>
      </c>
    </row>
    <row r="144" spans="1:13" x14ac:dyDescent="0.2">
      <c r="A144" s="6">
        <v>3260</v>
      </c>
      <c r="B144" s="7" t="s">
        <v>0</v>
      </c>
      <c r="C144" s="7" t="s">
        <v>50</v>
      </c>
      <c r="D144" s="7" t="s">
        <v>57</v>
      </c>
      <c r="E144" s="7" t="s">
        <v>1</v>
      </c>
      <c r="F144" s="7">
        <v>32.666666666666664</v>
      </c>
      <c r="G144" s="7">
        <v>19.833333333333332</v>
      </c>
      <c r="H144" s="7">
        <v>30.666666666666668</v>
      </c>
      <c r="I144" s="7">
        <v>376</v>
      </c>
      <c r="J144" s="7">
        <v>957.83333333333337</v>
      </c>
      <c r="K144" s="7">
        <v>659.16666666666663</v>
      </c>
      <c r="L144" s="7" t="s">
        <v>54</v>
      </c>
      <c r="M144" s="8" t="s">
        <v>55</v>
      </c>
    </row>
    <row r="145" spans="1:13" x14ac:dyDescent="0.2">
      <c r="A145" s="6">
        <v>3290</v>
      </c>
      <c r="B145" s="7" t="s">
        <v>0</v>
      </c>
      <c r="C145" s="7" t="s">
        <v>50</v>
      </c>
      <c r="D145" s="7" t="s">
        <v>57</v>
      </c>
      <c r="E145" s="7" t="s">
        <v>1</v>
      </c>
      <c r="F145" s="7">
        <v>25.166666666666668</v>
      </c>
      <c r="G145" s="7">
        <v>21.333333333333332</v>
      </c>
      <c r="H145" s="7">
        <v>71.833333333333329</v>
      </c>
      <c r="I145" s="7">
        <v>345.16666666666669</v>
      </c>
      <c r="J145" s="7">
        <v>599</v>
      </c>
      <c r="K145" s="7">
        <v>1213.3333333333333</v>
      </c>
      <c r="L145" s="7" t="s">
        <v>54</v>
      </c>
      <c r="M145" s="8" t="s">
        <v>55</v>
      </c>
    </row>
    <row r="146" spans="1:13" ht="15" thickBot="1" x14ac:dyDescent="0.25">
      <c r="A146" s="41" t="s">
        <v>59</v>
      </c>
      <c r="B146" s="42"/>
      <c r="C146" s="42"/>
      <c r="D146" s="10"/>
      <c r="E146" s="10"/>
      <c r="F146" s="10">
        <f>AVERAGE(F118:F145)</f>
        <v>29.041666666666657</v>
      </c>
      <c r="G146" s="10">
        <f t="shared" ref="G146:K146" si="14">AVERAGE(G118:G145)</f>
        <v>34.392857142857139</v>
      </c>
      <c r="H146" s="10">
        <f t="shared" si="14"/>
        <v>65.845238095238102</v>
      </c>
      <c r="I146" s="10">
        <f t="shared" si="14"/>
        <v>173.43452380952382</v>
      </c>
      <c r="J146" s="10">
        <f t="shared" si="14"/>
        <v>355.60119047619054</v>
      </c>
      <c r="K146" s="10">
        <f t="shared" si="14"/>
        <v>470.35714285714278</v>
      </c>
      <c r="L146" s="7"/>
      <c r="M146" s="8"/>
    </row>
    <row r="147" spans="1:13" ht="15" thickBot="1" x14ac:dyDescent="0.25">
      <c r="A147" s="39" t="s">
        <v>60</v>
      </c>
      <c r="B147" s="40"/>
      <c r="C147" s="40"/>
      <c r="D147" s="11"/>
      <c r="E147" s="11"/>
      <c r="F147" s="11">
        <f>(_xlfn.STDEV.P(F118:F145)/SQRT(28))</f>
        <v>1.8916705063043571</v>
      </c>
      <c r="G147" s="11">
        <f t="shared" ref="G147:K147" si="15">(_xlfn.STDEV.P(G118:G145)/SQRT(28))</f>
        <v>2.5547604386578007</v>
      </c>
      <c r="H147" s="11">
        <f t="shared" si="15"/>
        <v>7.3925261052879012</v>
      </c>
      <c r="I147" s="11">
        <f t="shared" si="15"/>
        <v>22.655705475567139</v>
      </c>
      <c r="J147" s="11">
        <f t="shared" si="15"/>
        <v>45.449903848853367</v>
      </c>
      <c r="K147" s="11">
        <f t="shared" si="15"/>
        <v>59.061670703655992</v>
      </c>
      <c r="L147" s="12"/>
      <c r="M147" s="34"/>
    </row>
    <row r="150" spans="1:13" ht="20.25" x14ac:dyDescent="0.3">
      <c r="A150" s="43" t="s">
        <v>61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</row>
  </sheetData>
  <mergeCells count="18">
    <mergeCell ref="A150:M150"/>
    <mergeCell ref="A75:C75"/>
    <mergeCell ref="A115:C115"/>
    <mergeCell ref="A116:C116"/>
    <mergeCell ref="A146:C146"/>
    <mergeCell ref="A147:C147"/>
    <mergeCell ref="A90:C90"/>
    <mergeCell ref="A1:M1"/>
    <mergeCell ref="A16:C16"/>
    <mergeCell ref="A28:C28"/>
    <mergeCell ref="A29:C29"/>
    <mergeCell ref="A89:C89"/>
    <mergeCell ref="A74:C74"/>
    <mergeCell ref="A61:C61"/>
    <mergeCell ref="A62:C62"/>
    <mergeCell ref="A48:C48"/>
    <mergeCell ref="A49:C49"/>
    <mergeCell ref="A15:C15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2019-01-16T19:42:38Z</dcterms:created>
  <dcterms:modified xsi:type="dcterms:W3CDTF">2020-07-13T23:39:27Z</dcterms:modified>
</cp:coreProperties>
</file>